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7"/>
  </bookViews>
  <sheets>
    <sheet name="1дод" sheetId="2" state="hidden" r:id="rId1"/>
    <sheet name="2-cт(2дод)" sheetId="3" r:id="rId2"/>
    <sheet name="3дод (5-6 стр)" sheetId="4" r:id="rId3"/>
    <sheet name="4дод (7-9 стр)" sheetId="9" r:id="rId4"/>
    <sheet name="5дод (10-12 стр)" sheetId="6" r:id="rId5"/>
    <sheet name="6дод (13-16 ст)" sheetId="7" r:id="rId6"/>
    <sheet name="7дод (17-23 стр)" sheetId="1" r:id="rId7"/>
    <sheet name="8дод (24 стр)" sheetId="8" r:id="rId8"/>
    <sheet name="0" sheetId="5" r:id="rId9"/>
  </sheets>
  <definedNames>
    <definedName name="_xlnm.Print_Area" localSheetId="8">'0'!#REF!</definedName>
    <definedName name="_xlnm.Print_Area" localSheetId="1">'2-cт(2дод)'!$A$1:$I$50</definedName>
  </definedNames>
  <calcPr calcId="114210"/>
</workbook>
</file>

<file path=xl/calcChain.xml><?xml version="1.0" encoding="utf-8"?>
<calcChain xmlns="http://schemas.openxmlformats.org/spreadsheetml/2006/main">
  <c r="G204" i="1"/>
  <c r="G330"/>
  <c r="G207"/>
  <c r="G202"/>
  <c r="G201"/>
  <c r="G199"/>
  <c r="G133"/>
  <c r="G132"/>
  <c r="G135"/>
  <c r="G134"/>
  <c r="D134" i="9"/>
  <c r="E44" i="7"/>
  <c r="E45"/>
  <c r="E46"/>
  <c r="C45"/>
  <c r="C46"/>
  <c r="C44"/>
  <c r="D104" i="6"/>
  <c r="D105"/>
  <c r="D106"/>
  <c r="D103"/>
  <c r="S107"/>
  <c r="P108"/>
  <c r="P109"/>
  <c r="P110"/>
  <c r="P107"/>
  <c r="Q107"/>
  <c r="Q108"/>
  <c r="Q109"/>
  <c r="Q110"/>
  <c r="R107"/>
  <c r="R108"/>
  <c r="R109"/>
  <c r="R110"/>
  <c r="O109"/>
  <c r="O110"/>
  <c r="O108"/>
  <c r="O107"/>
  <c r="W107"/>
  <c r="W108"/>
  <c r="W109"/>
  <c r="W110"/>
  <c r="X107"/>
  <c r="X108"/>
  <c r="X109"/>
  <c r="X110"/>
  <c r="W140" i="9"/>
  <c r="W141"/>
  <c r="W142"/>
  <c r="V140"/>
  <c r="V141"/>
  <c r="V142"/>
  <c r="R140"/>
  <c r="R141"/>
  <c r="R142"/>
  <c r="Q140"/>
  <c r="Q141"/>
  <c r="Q142"/>
  <c r="P140"/>
  <c r="P141"/>
  <c r="P142"/>
  <c r="O140"/>
  <c r="N140"/>
  <c r="N141"/>
  <c r="N142"/>
  <c r="M140"/>
  <c r="M141"/>
  <c r="M142"/>
  <c r="D139"/>
  <c r="L139"/>
  <c r="D136"/>
  <c r="L136"/>
  <c r="D135"/>
  <c r="L135"/>
  <c r="L134"/>
  <c r="O95"/>
  <c r="G17" i="1"/>
  <c r="G16"/>
  <c r="D26" i="4"/>
  <c r="G87" i="1"/>
  <c r="G12"/>
  <c r="G39"/>
  <c r="G93"/>
  <c r="G90"/>
  <c r="G89"/>
  <c r="G85"/>
  <c r="G83"/>
  <c r="G81"/>
  <c r="G78"/>
  <c r="G77"/>
  <c r="G61"/>
  <c r="G60"/>
  <c r="G59"/>
  <c r="G57"/>
  <c r="G50"/>
  <c r="G51"/>
  <c r="G48"/>
  <c r="G49"/>
  <c r="G40"/>
  <c r="G34"/>
  <c r="G32"/>
  <c r="G20"/>
  <c r="D107" i="6"/>
  <c r="D108"/>
  <c r="D109"/>
  <c r="D110"/>
  <c r="D140" i="9"/>
  <c r="D141"/>
  <c r="D142"/>
  <c r="L140"/>
  <c r="L141"/>
  <c r="L142"/>
  <c r="G26" i="1"/>
</calcChain>
</file>

<file path=xl/sharedStrings.xml><?xml version="1.0" encoding="utf-8"?>
<sst xmlns="http://schemas.openxmlformats.org/spreadsheetml/2006/main" count="1490" uniqueCount="575">
  <si>
    <t>до Порядку розроблення, погодження</t>
  </si>
  <si>
    <t>та затвердження інвестиційних програм</t>
  </si>
  <si>
    <t>суб'єктів господарювання у сфері</t>
  </si>
  <si>
    <t xml:space="preserve">централізованого водовідведення </t>
  </si>
  <si>
    <t>та водопостачання</t>
  </si>
  <si>
    <t>УЗАГАЛЬНЕНА ХАРАКТЕРИСТИКА</t>
  </si>
  <si>
    <t>ГКП ВКГ "Міськводоканал" Пологівської міської ради</t>
  </si>
  <si>
    <t>№ з/п</t>
  </si>
  <si>
    <t>1.Найменування та харектиристика об'єктів водовідведення</t>
  </si>
  <si>
    <t>Одиниця виміру</t>
  </si>
  <si>
    <t>Загальний показник</t>
  </si>
  <si>
    <t>Кількість населених пунктів, яким надаються послуги</t>
  </si>
  <si>
    <t>од.</t>
  </si>
  <si>
    <t>Чисельність населення в зоні відповідальності підприємства</t>
  </si>
  <si>
    <t>осіб</t>
  </si>
  <si>
    <t>Чисельність населення, яким надаються послуги, усього, з них:</t>
  </si>
  <si>
    <t>безпосередньо підключених до мереж</t>
  </si>
  <si>
    <t>яке транспортує стічні води на очисні споруди з вигрібних ям, септиків</t>
  </si>
  <si>
    <t>Кількість підключень до мережі водовідведення, усього, з них:</t>
  </si>
  <si>
    <t>населення</t>
  </si>
  <si>
    <t>бюджетних установ</t>
  </si>
  <si>
    <t>інших</t>
  </si>
  <si>
    <t>Частка охоплення послугами (р3/р2*100), з них:</t>
  </si>
  <si>
    <t>%</t>
  </si>
  <si>
    <t>з підключенням до мереж (р4/р3*100)</t>
  </si>
  <si>
    <t>з використанням вигрібних ям, септиків (р5/р3*100)</t>
  </si>
  <si>
    <t>Кількість підключень з первинним очищенням стічних вод</t>
  </si>
  <si>
    <t>Частка з первинним очищенням стічних вод (р13/р6*100)</t>
  </si>
  <si>
    <t>Загальна протяжність мереж водовідведення, з них:</t>
  </si>
  <si>
    <t>км</t>
  </si>
  <si>
    <t>головних колекторів</t>
  </si>
  <si>
    <t>напірних трубопроводів</t>
  </si>
  <si>
    <t>вуличної мережі</t>
  </si>
  <si>
    <t>внутрішньоквартальної та дворової мережі</t>
  </si>
  <si>
    <t>Щільність підключень до мережі водовідведення (р6/р15)</t>
  </si>
  <si>
    <t>од./км</t>
  </si>
  <si>
    <t>Загальна протяжність ветхих та аварійних мереж, з них:</t>
  </si>
  <si>
    <t>Частка ветхих та аварійних мереж (р21/р15*100)</t>
  </si>
  <si>
    <t>головних колекторів (р22/р16*100)</t>
  </si>
  <si>
    <t>напірних трубопроводів (р23/р17*100)</t>
  </si>
  <si>
    <t>вуличної мережі (р24/р18*100)</t>
  </si>
  <si>
    <t>внутрішньоквартальної та дворової мережі (р25/р19*100)</t>
  </si>
  <si>
    <t>Чисельність персоналу в підрозділах водовідведення за розкладом</t>
  </si>
  <si>
    <t>Фактична чисельність персоналу в підрозділах водовідведення</t>
  </si>
  <si>
    <t>Чисельність персоналу на 1000 підключень (р32/р6*100)</t>
  </si>
  <si>
    <t>ос./1000од.</t>
  </si>
  <si>
    <t>Чисельність персоналу на 1 км мережі (р32/р15)</t>
  </si>
  <si>
    <t>ос./1км</t>
  </si>
  <si>
    <t>Обсяг відведених стічних вод за 1 рік, усього, у тому числі:</t>
  </si>
  <si>
    <t>тис.м3/рік</t>
  </si>
  <si>
    <t>прийнято від інших систем водовідведення</t>
  </si>
  <si>
    <t>Середньодобове перекачування стічних вод</t>
  </si>
  <si>
    <t>тис.м3/добу</t>
  </si>
  <si>
    <t>Пропущено через очисні споруди за рік, усього, з них:</t>
  </si>
  <si>
    <t>з повним біологічним очищенням</t>
  </si>
  <si>
    <t>з доочищенням</t>
  </si>
  <si>
    <t>Середньодобове очищення стічних вод на очисних спорудах</t>
  </si>
  <si>
    <t>Обсяг скинутих стічних вод за рік без очищення (р35-р38)</t>
  </si>
  <si>
    <t>Частка скинутих стічних вод без очищення (р42/р35*100)</t>
  </si>
  <si>
    <t>Обсяг недостатньо очищених скинутих стічних вод (р35-р39)</t>
  </si>
  <si>
    <t>Частка недостатньо очищених стічних вод (р44/р35*100)</t>
  </si>
  <si>
    <t>Передано стічних вод іншими системами на очищення за рік</t>
  </si>
  <si>
    <t>Частка переданих стічних вод на очищення (р46/р35*100)</t>
  </si>
  <si>
    <t>Обсяг реалізованих послуг по водовідведенню усім споживачам за рік, у тому числі:</t>
  </si>
  <si>
    <t>населенню</t>
  </si>
  <si>
    <t>Кількість засмічень у мережі водовідведення за рік</t>
  </si>
  <si>
    <t>Засміченість на мережі з розрахунку на 1 км (р50/р15)</t>
  </si>
  <si>
    <t>Кількість аварій в мережі водовідведення за рік</t>
  </si>
  <si>
    <t>аварії/рік</t>
  </si>
  <si>
    <t>Аварійність на мережі з розрахунку на 1 км (р52/р15)</t>
  </si>
  <si>
    <t>аварії/км</t>
  </si>
  <si>
    <t>Обсяг відведених стічних вод на 1 особу (р35/р3*1000000/365)</t>
  </si>
  <si>
    <t>л/добу</t>
  </si>
  <si>
    <t>Обсяг очищених стічних вод на 1 особу (р39/р3*1000000/365)</t>
  </si>
  <si>
    <t>Кількість насосних станцій перекачування стічних вод</t>
  </si>
  <si>
    <t>Кількість очисних споруд водовідведення</t>
  </si>
  <si>
    <t>Загальна кількість насосних агрегатів насосних станцій водовідведення</t>
  </si>
  <si>
    <t>Кількість насосних агрегатів, які відпрацювали амортизаційний термін</t>
  </si>
  <si>
    <t>Кількість систем знезараження, усього, у тому числі з використанням:</t>
  </si>
  <si>
    <t>рідкого хлору</t>
  </si>
  <si>
    <t>гіпохлориду</t>
  </si>
  <si>
    <t>ультрафіолету</t>
  </si>
  <si>
    <t>Кількість систем знезараження, які відпрацювали амортизаційний термін</t>
  </si>
  <si>
    <t>Кількість лабораторій</t>
  </si>
  <si>
    <t>Кількість майстерень</t>
  </si>
  <si>
    <t>Кількість спеціальних та спеціалізованих транспортних засобів</t>
  </si>
  <si>
    <t>Установлена потужність водовідведення</t>
  </si>
  <si>
    <t>Загальна установлена потужність насосних станцій водовідведення</t>
  </si>
  <si>
    <t>Установлена потужність очисних споруд водовідведення</t>
  </si>
  <si>
    <t>Частка використання водовідведення (р35/365/р68*100)</t>
  </si>
  <si>
    <t>Частка використання очисних споруд (р38/365/р70*100)</t>
  </si>
  <si>
    <t>Витрати електричної енергії на водовідведення за рік, з них:</t>
  </si>
  <si>
    <t>тис.кВт*год</t>
  </si>
  <si>
    <t>загальні витрати електричної енергії на очищення стічних вод</t>
  </si>
  <si>
    <t>питомі витрати електричної енергії на очищення 1 м3 стічних вод (р74/р73*100)</t>
  </si>
  <si>
    <t>кВт*год/м3</t>
  </si>
  <si>
    <t>загальні витрати електричної енергії на перекачування води</t>
  </si>
  <si>
    <t>питомі витрати електричної енергії на перекачування 1м3 стічних вод (р76/р73*100)</t>
  </si>
  <si>
    <t>Витрати на електричну енергію за рік</t>
  </si>
  <si>
    <t>тис.грн</t>
  </si>
  <si>
    <t>Питомі витрати електроенергії на 1м3 стічних вод (р73/р35)</t>
  </si>
  <si>
    <t>Витрати з операційної діяльності водовідведення за рік</t>
  </si>
  <si>
    <t>Експлуатаційні витрати на одиницю продукції (р80/р48)</t>
  </si>
  <si>
    <t>грн./м3</t>
  </si>
  <si>
    <t>Витрати на оплату праці за рік</t>
  </si>
  <si>
    <t>тис.грн.</t>
  </si>
  <si>
    <t>Співвідношення витрат на оплату праці (р82/р80*100)</t>
  </si>
  <si>
    <t>Співвідношення витрат на електричну енергію (р78/р80*100)</t>
  </si>
  <si>
    <t>Амортизаційні відрахування за рік</t>
  </si>
  <si>
    <t>Використано коштів за рахунок амортизаційних відрахувань за рік</t>
  </si>
  <si>
    <t>Співвідношення амортизаційних відрахувань (р85/р80*100)</t>
  </si>
  <si>
    <t>об'єктів з централізованого водовідведення та водопостачання</t>
  </si>
  <si>
    <t>Примітки:</t>
  </si>
  <si>
    <t>Кількість багатоповерхових будинків</t>
  </si>
  <si>
    <t>Кількість квартир у багатоповерхових будинках (абоненти)</t>
  </si>
  <si>
    <t>Кількість будівель індивідуальної забудови (абоненти)</t>
  </si>
  <si>
    <t>Кількість багатоповерхових будинків з приладами обліку (загальнобудинкові)</t>
  </si>
  <si>
    <t>Кількість квартир у багатоповерхових будинках з приладами обліку (абоненти)</t>
  </si>
  <si>
    <t>Кількість будівель індивідуальної забудови з приладами обліку (абоненти)</t>
  </si>
  <si>
    <t>*1</t>
  </si>
  <si>
    <t>Назва населених пунктів, яким надаються послуги:</t>
  </si>
  <si>
    <t>Назва населеного пункту</t>
  </si>
  <si>
    <t>Населення (чол.)</t>
  </si>
  <si>
    <t>…</t>
  </si>
  <si>
    <t>_______________________________</t>
  </si>
  <si>
    <t>*2</t>
  </si>
  <si>
    <t>Назва населених пунктів, яким надаються послуги</t>
  </si>
  <si>
    <t>________________________________</t>
  </si>
  <si>
    <t>___________________________</t>
  </si>
  <si>
    <t>(посадова особа ліцензіата)</t>
  </si>
  <si>
    <t>________</t>
  </si>
  <si>
    <t>(підпис)</t>
  </si>
  <si>
    <t>_______________________</t>
  </si>
  <si>
    <t>(прізвище, ім’я, по батькові)</t>
  </si>
  <si>
    <t>М.П.</t>
  </si>
  <si>
    <t>Фінансовий директор (головний бухгалтер)</t>
  </si>
  <si>
    <t>____________________________</t>
  </si>
  <si>
    <t>(посада відповідального виконавця)</t>
  </si>
  <si>
    <t>Додаток 1</t>
  </si>
  <si>
    <t>СХВАЛЕНО</t>
  </si>
  <si>
    <t>Постанова Національної комісії,</t>
  </si>
  <si>
    <t>що здійснює державне регулювання</t>
  </si>
  <si>
    <t>у сфері комунальних послуг</t>
  </si>
  <si>
    <t>від_____________№________</t>
  </si>
  <si>
    <t>МП.</t>
  </si>
  <si>
    <t>ЗАТВЕРДЖЕНО</t>
  </si>
  <si>
    <t>(ПІБ)</t>
  </si>
  <si>
    <t>"___"___________________20___року</t>
  </si>
  <si>
    <t>ПОГОДЖЕНО</t>
  </si>
  <si>
    <t>Рішення______________________________________</t>
  </si>
  <si>
    <t>______________________________________________</t>
  </si>
  <si>
    <t>(найменування органу місцевого самоврядування)</t>
  </si>
  <si>
    <t>ІНВЕСТИЦІЙНА ПРОГРАМА</t>
  </si>
  <si>
    <t>(найменування ліцензіата)</t>
  </si>
  <si>
    <t>Рішення__________________________</t>
  </si>
  <si>
    <t>(найменування органу самоврядування)</t>
  </si>
  <si>
    <t>_____________________________________</t>
  </si>
  <si>
    <t>від_______________________№_________</t>
  </si>
  <si>
    <t>"___"___________________20____року</t>
  </si>
  <si>
    <t>Інвестиційна програма</t>
  </si>
  <si>
    <t>(найменування ліцензіату)</t>
  </si>
  <si>
    <t>Додаток 3</t>
  </si>
  <si>
    <t>Інформаційна картка</t>
  </si>
  <si>
    <t>ліцензіата до інвестиційної програми</t>
  </si>
  <si>
    <t>(строк)</t>
  </si>
  <si>
    <t>1. Загальна інформація про ліцензіата</t>
  </si>
  <si>
    <t>Найменування ліцензіата</t>
  </si>
  <si>
    <t>Рік заснування</t>
  </si>
  <si>
    <t>Місце знаходження</t>
  </si>
  <si>
    <t>Код за ЄДРПОУ</t>
  </si>
  <si>
    <t>Прізвище, ім'я, по батькові посадової особи ліцензіата, посада</t>
  </si>
  <si>
    <t>Тел., факс,e-meil</t>
  </si>
  <si>
    <t>Ліцензія на (№, дата видачі, строк дії)</t>
  </si>
  <si>
    <t>Статутний капітал ліцензіата, тис.грн.</t>
  </si>
  <si>
    <t>Балансова вартість активів, тис.грн.</t>
  </si>
  <si>
    <t>Амортизаційні відрахування за останній звітній період, тис.грн.</t>
  </si>
  <si>
    <t>Заборгованість зі сплати податків, зборів (обов'язкових платежів)</t>
  </si>
  <si>
    <t>2. Загальна інформація про інвестиційну програму</t>
  </si>
  <si>
    <t>Цілі інвестиційної програми</t>
  </si>
  <si>
    <t>Строки реалізації інвестиційної програми</t>
  </si>
  <si>
    <t>На якому етапі реалізації заходів, зазначених в інвестиційній програмі, ліцензіат знаходиться</t>
  </si>
  <si>
    <t>Головні етапи реалізації інвестиційної програми</t>
  </si>
  <si>
    <t>3. Відомості про інвестиції за інвестиційною програмою</t>
  </si>
  <si>
    <t>Загальний обсяг інвестицій, тис.грн.</t>
  </si>
  <si>
    <t>власні кошти</t>
  </si>
  <si>
    <t>позичкові кошти</t>
  </si>
  <si>
    <t>залучені кошти</t>
  </si>
  <si>
    <t>бюджетні кошти</t>
  </si>
  <si>
    <t>Напрямки використання інвестицій (у % від обсягу інвестицій):</t>
  </si>
  <si>
    <t>Заходи зі зниження питомих витрат, а також втрат ресурсів</t>
  </si>
  <si>
    <t>Заходи щодо забезпечення технологічного та/або комерційного обліку ресурсів</t>
  </si>
  <si>
    <t>Заходи зі зменшенням обсягу витрат води на технологічні потреби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</si>
  <si>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</si>
  <si>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</si>
  <si>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Заходи щодо підвищення екологічної безпеки та охорони навколишнього середовища</t>
  </si>
  <si>
    <t>Інші заходи</t>
  </si>
  <si>
    <t>4. Оцінка економічної ефективності інвестиційної програми</t>
  </si>
  <si>
    <t>Чиста приведена вартість</t>
  </si>
  <si>
    <t>Внутрішня норма дохідності</t>
  </si>
  <si>
    <t>Дисконтований період окупності</t>
  </si>
  <si>
    <t>Індекс прибутковості</t>
  </si>
  <si>
    <t>(призвище, ім'я, по батькові)</t>
  </si>
  <si>
    <t>Додаток 4</t>
  </si>
  <si>
    <t>Найменування заходів (пооб'єктно)</t>
  </si>
  <si>
    <t>Кількісний показник (одиниця виміру)</t>
  </si>
  <si>
    <t>з урахуванням:</t>
  </si>
  <si>
    <t>амортизаційні відрахування</t>
  </si>
  <si>
    <t>виробничі інвестиції з прибутку</t>
  </si>
  <si>
    <t>інші залучені кошти, з них:</t>
  </si>
  <si>
    <t>підлягають поверненню</t>
  </si>
  <si>
    <t>Водовідведення</t>
  </si>
  <si>
    <t>Заходи зі зниження питомих витрат, а також втрат ресурсів, у т.ч.:</t>
  </si>
  <si>
    <t>х</t>
  </si>
  <si>
    <t>Заходи щодо забезпечення технологічного та/або комерційного обліку ресурсів, з них:</t>
  </si>
  <si>
    <t>Модернізація та закупівля транспортних засобів спеціального та спеціалізованого призначення, з них:</t>
  </si>
  <si>
    <t>Заходи щодо підвищення екологічної безпеки та охорони навколишнього середовища, з них:</t>
  </si>
  <si>
    <t>Інші заходи, з них:</t>
  </si>
  <si>
    <t>Усього за підпунктом 1.2.1.</t>
  </si>
  <si>
    <t>Заходи щодо 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</si>
  <si>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</si>
  <si>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пунктом 1.1</t>
  </si>
  <si>
    <t>Усього за інвестиційною програмою</t>
  </si>
  <si>
    <t xml:space="preserve">                                           ПЛАН  ВИТРАТ</t>
  </si>
  <si>
    <t xml:space="preserve">         за джерелами фінансування на виконання інвестиційної програми для</t>
  </si>
  <si>
    <t>з/п</t>
  </si>
  <si>
    <t>Найменування заходів</t>
  </si>
  <si>
    <t>Кошти, що враховуються у структурі тарифів за джерелами фінансування, тис. грн (без ПДВ)</t>
  </si>
  <si>
    <t>загальна сума</t>
  </si>
  <si>
    <t>сума позичкових коштів та відсотків за їх використання, що підлягає поверненню у плановому періоді</t>
  </si>
  <si>
    <t>сума інших залучених коштів, що підлягає поверненню у плановому періоді</t>
  </si>
  <si>
    <t>II</t>
  </si>
  <si>
    <t>Будівництво, реконструкція та модернізація об’єктів водовідведення (звільняється від оподаткування згідно з пунктом 154.9 статті 154 Податкового кодексу України), з урахуванням:</t>
  </si>
  <si>
    <t>Усього за пунктом 2.1</t>
  </si>
  <si>
    <t>Інші заходи (не звільняється від оподаткування згідно з пунктом 154.9 статті 154 Податкового кодексу України), з урахуванням:</t>
  </si>
  <si>
    <t>Заходи щодо провадження та розвитку інформаційних технологій</t>
  </si>
  <si>
    <t>Усього за пунктом 2.2</t>
  </si>
  <si>
    <t>Усього за розділом ІІ</t>
  </si>
  <si>
    <t>_____________</t>
  </si>
  <si>
    <t>(Прізвище, ім'я, по батькові)</t>
  </si>
  <si>
    <t>Головний бухгалтер</t>
  </si>
  <si>
    <t>Економіст</t>
  </si>
  <si>
    <t xml:space="preserve">ІНФОРМАЦІЙНА ЗГОДА </t>
  </si>
  <si>
    <t>посадової особи ліцензіата на обробку персональних даних</t>
  </si>
  <si>
    <t>даю згоду відповідно до Закону України "Про захист персональних даних" на обробку моїх особистих персональних даних у картотеках та/або за допомогою інформаційно-телекомунікаційних систем з метою підготовки відповідно до вимог законодавства статистичної, адміністративної та іншої інформації з питань діяльності ліцензіата.</t>
  </si>
  <si>
    <t>(дата)</t>
  </si>
  <si>
    <t>(посада посадової особи ліцензіата)</t>
  </si>
  <si>
    <t>       (прізвище, ім’я, по батькові)</t>
  </si>
  <si>
    <t>даних до _________________________________________ _______________</t>
  </si>
  <si>
    <t>         (найменування уповноваженого органу)</t>
  </si>
  <si>
    <t>ГКП ВКГ "Міськводоканал" ПМР</t>
  </si>
  <si>
    <t>Форма власності</t>
  </si>
  <si>
    <t>комунальна</t>
  </si>
  <si>
    <t>__Директор__</t>
  </si>
  <si>
    <t xml:space="preserve">_________________О.В.Кириленко </t>
  </si>
  <si>
    <t xml:space="preserve">Головне Комунальне Підприємство Водопровідно-Каналізаційного Підприємства </t>
  </si>
  <si>
    <t>Міськводоканал Пологівської міської ради</t>
  </si>
  <si>
    <t>Керівник ліцензіата                                    ______________                 _Кириленко О.В._</t>
  </si>
  <si>
    <t>_Директор_</t>
  </si>
  <si>
    <t>__________________О.В.Кириленко</t>
  </si>
  <si>
    <t>_Директор__</t>
  </si>
  <si>
    <t>__Кириленко Олександр Васильович__</t>
  </si>
  <si>
    <t>Водопостачання</t>
  </si>
  <si>
    <t>I</t>
  </si>
  <si>
    <t>Усього за пунктом 1.2</t>
  </si>
  <si>
    <t>Усього за розділом І</t>
  </si>
  <si>
    <t>№190377 від 14.03.2013р. з 19.02.2013р. до 18.02.2018р.</t>
  </si>
  <si>
    <t>початковий</t>
  </si>
  <si>
    <t xml:space="preserve">ПОГОДЖЕНО </t>
  </si>
  <si>
    <t xml:space="preserve">ЗАТВЕРДЖЕНО                         </t>
  </si>
  <si>
    <t>(П.І.Б.)</t>
  </si>
  <si>
    <t xml:space="preserve">(найменування ліцензіата) </t>
  </si>
  <si>
    <t xml:space="preserve"> 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</si>
  <si>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          тис. грн.                    (без ПДВ)</t>
  </si>
  <si>
    <t>Графік здійснення заходів та використання коштів на планований та прогнозний періоди                   тис. грн.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</si>
  <si>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</si>
  <si>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</si>
  <si>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</si>
  <si>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</si>
  <si>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Економічний ефект  (тис. грн.)***</t>
  </si>
  <si>
    <t xml:space="preserve">загальна сума </t>
  </si>
  <si>
    <t>госпо-      дарський  (вартість    матеріаль-них ресурсів)</t>
  </si>
  <si>
    <t>підряд-  ний</t>
  </si>
  <si>
    <t>прогнозний період</t>
  </si>
  <si>
    <t>аморти-   заційні відраху-   вання</t>
  </si>
  <si>
    <t>позичко-ві кошти</t>
  </si>
  <si>
    <t>бюджетні кошти   (не підлягають поверненню)</t>
  </si>
  <si>
    <t xml:space="preserve"> не підлягають поверненню </t>
  </si>
  <si>
    <t>планова-ний період  2017р</t>
  </si>
  <si>
    <t>І</t>
  </si>
  <si>
    <t>ВОДОПОСТАЧАННЯ</t>
  </si>
  <si>
    <t xml:space="preserve"> 1.1</t>
  </si>
  <si>
    <t xml:space="preserve">  1.1.1</t>
  </si>
  <si>
    <t>Заходи зі зниження питомих витрат, а також втрат ресурсів,  з них:</t>
  </si>
  <si>
    <t>х </t>
  </si>
  <si>
    <t>Усього за підпунктом 1.1.1</t>
  </si>
  <si>
    <t>1.1.2</t>
  </si>
  <si>
    <t>Усього за підпунктом 1.1.2</t>
  </si>
  <si>
    <t>1.1.3</t>
  </si>
  <si>
    <t>Заходи щодо зменшення обсягу витрат води на технологічні потреби, з них:</t>
  </si>
  <si>
    <t>Усього за підпунктом 1.1.3</t>
  </si>
  <si>
    <t>2                                                                                                Продовження додатка 4</t>
  </si>
  <si>
    <t>1.1.4</t>
  </si>
  <si>
    <t>Заходи щодо підвищення якості послуг з централізованого водопостачання, з них.:</t>
  </si>
  <si>
    <t>Усього за підпунктом 1.1.4</t>
  </si>
  <si>
    <t xml:space="preserve">  1.1.5</t>
  </si>
  <si>
    <t>Усього за підпунктом 1.1.5</t>
  </si>
  <si>
    <t>1.1.6</t>
  </si>
  <si>
    <t>Інші заходи,з них:</t>
  </si>
  <si>
    <t>Усього за підпунктом 1.1.6</t>
  </si>
  <si>
    <t>1.2</t>
  </si>
  <si>
    <t xml:space="preserve">Інші заходи (не звільняється від оподаткування згідно з пунктом 154.9 статті 154 Податкового кодексу України), з них:   </t>
  </si>
  <si>
    <t>1.2.1</t>
  </si>
  <si>
    <t>Заходи зі зниження питомих витрат, а також втрат ресурсів, з них:</t>
  </si>
  <si>
    <t>1.2.2</t>
  </si>
  <si>
    <t>Усього за підпунктом 1.2.2</t>
  </si>
  <si>
    <t>1.2.3</t>
  </si>
  <si>
    <t>Усього за підпунктом 1.2.3</t>
  </si>
  <si>
    <t>1.2.4</t>
  </si>
  <si>
    <t>Заходи щодо підвищення якості послуг з централізованого водопостачання,  з них:</t>
  </si>
  <si>
    <t>Усього за підпунктом 1.2.4</t>
  </si>
  <si>
    <t>1.2.5</t>
  </si>
  <si>
    <t>Усього за підпунктом 1.2.5</t>
  </si>
  <si>
    <t>3                                                                                                Продовження додатка 4</t>
  </si>
  <si>
    <t>1.2.6</t>
  </si>
  <si>
    <t>Усього за підпунктом 1.2.6</t>
  </si>
  <si>
    <t>1.2.7</t>
  </si>
  <si>
    <t>Усього за підпунктом 1.2.7</t>
  </si>
  <si>
    <t>1.2.8</t>
  </si>
  <si>
    <t>Усього за підпунктом 1.2.8</t>
  </si>
  <si>
    <t>ІІ</t>
  </si>
  <si>
    <t>ВОДОВІДВЕДЕННЯ</t>
  </si>
  <si>
    <t xml:space="preserve">  2.1.</t>
  </si>
  <si>
    <t xml:space="preserve">  2.1.1</t>
  </si>
  <si>
    <t>Усього за підпунктом 2.1.1</t>
  </si>
  <si>
    <t>2.1.2</t>
  </si>
  <si>
    <t>Усього за підпунктом 2.1.2</t>
  </si>
  <si>
    <t>2.1.3</t>
  </si>
  <si>
    <t>2.1.2.1</t>
  </si>
  <si>
    <t>2.1.2.2</t>
  </si>
  <si>
    <t>Усього за підпунктом  2.1.3</t>
  </si>
  <si>
    <t>2.1.4</t>
  </si>
  <si>
    <t>Усього за підпунктом 2.1.4</t>
  </si>
  <si>
    <t>Інші заходи, у т.ч.:</t>
  </si>
  <si>
    <t>2.1.5</t>
  </si>
  <si>
    <t>Усього за підпунктом 2.1.5</t>
  </si>
  <si>
    <t>2.2</t>
  </si>
  <si>
    <t xml:space="preserve"> Інші заходи (не  звільняється від оподаткування згідно з пунктом 154.9 статті 154 Податкового кодексу України), з урахуванням :</t>
  </si>
  <si>
    <t>2.2.1</t>
  </si>
  <si>
    <t>Усього за підпунктом 2.2.1</t>
  </si>
  <si>
    <t>4                                                                                                Продовження додатка 4</t>
  </si>
  <si>
    <t>2.2.2</t>
  </si>
  <si>
    <t>Усього за підпунктом2.2.2</t>
  </si>
  <si>
    <t>2.2.3</t>
  </si>
  <si>
    <t>Усього за підпунктом 2.2.3</t>
  </si>
  <si>
    <t>2.2.4</t>
  </si>
  <si>
    <t>Усього за підпунктом 2.2.4</t>
  </si>
  <si>
    <t>2.2.5</t>
  </si>
  <si>
    <t xml:space="preserve">Заходи щодо підвищення екологічної безпеки та охорони навколишнього середовища, з них: </t>
  </si>
  <si>
    <t>Усього за підпунктом 2.2.5</t>
  </si>
  <si>
    <t>2.2.6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</si>
  <si>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</si>
  <si>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</si>
  <si>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</si>
  <si>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</si>
  <si>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t>Директор ГКП ВКГ "Міськводоканал" ПМР</t>
  </si>
  <si>
    <t>Кириленко О.В.</t>
  </si>
  <si>
    <t>5 років</t>
  </si>
  <si>
    <t>Заходи щодо підвищенням якості послуг з централізованого водовідведення</t>
  </si>
  <si>
    <r>
      <t>Каналізаційна насосна станція перекачування стічних вод продуктивністю, м</t>
    </r>
    <r>
      <rPr>
        <sz val="9"/>
        <rFont val="Calibri"/>
        <family val="2"/>
        <charset val="204"/>
      </rPr>
      <t>³</t>
    </r>
    <r>
      <rPr>
        <sz val="9"/>
        <rFont val="Times New Roman"/>
        <family val="1"/>
        <charset val="204"/>
      </rPr>
      <t>/год.: від 50 до 3000 КНЗ №1 (пров.Водопроводний,30)</t>
    </r>
  </si>
  <si>
    <r>
      <t>Каналізаційна насосна станція перекачування стічних вод продуктивністю, м</t>
    </r>
    <r>
      <rPr>
        <sz val="9"/>
        <rFont val="Calibri"/>
        <family val="2"/>
        <charset val="204"/>
      </rPr>
      <t>³</t>
    </r>
    <r>
      <rPr>
        <sz val="9"/>
        <rFont val="Times New Roman"/>
        <family val="1"/>
        <charset val="204"/>
      </rPr>
      <t>/год.: від 50 до 500 КНЗ №2 (пров.Водопроводний,30)</t>
    </r>
  </si>
  <si>
    <t>на 2016- 2020 роки</t>
  </si>
  <si>
    <t>на 5 років</t>
  </si>
  <si>
    <t>планова-ний період  2018р</t>
  </si>
  <si>
    <t>планова-ний період  2019р</t>
  </si>
  <si>
    <t>плано-ваний період  2020р</t>
  </si>
  <si>
    <t>5                                                                                               Продовження додатка 4</t>
  </si>
  <si>
    <t>-</t>
  </si>
  <si>
    <t>на 2016- 2020роки</t>
  </si>
  <si>
    <t>2.1</t>
  </si>
  <si>
    <t>2.1.1</t>
  </si>
  <si>
    <t>1.1</t>
  </si>
  <si>
    <t>1.1.1</t>
  </si>
  <si>
    <r>
      <t>Каналізаційна насосна станція перекачування стічних вод продуктивністю, м</t>
    </r>
    <r>
      <rPr>
        <sz val="9"/>
        <rFont val="Calibri"/>
        <family val="2"/>
        <charset val="204"/>
      </rPr>
      <t>³</t>
    </r>
    <r>
      <rPr>
        <sz val="9"/>
        <rFont val="Times New Roman"/>
        <family val="1"/>
        <charset val="204"/>
      </rPr>
      <t>/год.: від 50 до 500 КНЗ №4 (вул.Ломоносова)</t>
    </r>
  </si>
  <si>
    <r>
      <t>Каналізаційна насосна станція перекачування стічних вод продуктивністю, м</t>
    </r>
    <r>
      <rPr>
        <sz val="9"/>
        <rFont val="Calibri"/>
        <family val="2"/>
        <charset val="204"/>
      </rPr>
      <t>³</t>
    </r>
    <r>
      <rPr>
        <sz val="9"/>
        <rFont val="Times New Roman"/>
        <family val="1"/>
        <charset val="204"/>
      </rPr>
      <t>/год.: від 50 до 500 КНЗ №4 (вул. Лесі Українки, 185)</t>
    </r>
  </si>
  <si>
    <t>__________________________________</t>
  </si>
  <si>
    <t xml:space="preserve">ФІНАНСОВИЙ ПЛАН  </t>
  </si>
  <si>
    <t>Найменуван-ня заходів (пооб'єктно)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</si>
  <si>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</si>
  <si>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</si>
  <si>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</si>
  <si>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>Кошти, що враховуються    у структурі тарифів           гр.5 + гр.6. +      гр. 11 + гр. 12      тис. грн. 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</si>
  <si>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</si>
  <si>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</si>
  <si>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</si>
  <si>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</si>
  <si>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</si>
  <si>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плати,                                                                          (тис. грн./рік)</t>
  </si>
  <si>
    <t>Економічний ефект (тис. грн. )**</t>
  </si>
  <si>
    <t>госпо-          дарський  (вартість    матеріальних ресурсів)</t>
  </si>
  <si>
    <t>підряд- ний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</si>
  <si>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</si>
  <si>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</si>
  <si>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</si>
  <si>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</si>
  <si>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</si>
  <si>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</si>
  <si>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1.1.2</t>
  </si>
  <si>
    <t>1.1.3.</t>
  </si>
  <si>
    <t>Заходи щодо підвищення якості послуг з централізованого водопостачання, з них:</t>
  </si>
  <si>
    <t>1.1.5</t>
  </si>
  <si>
    <t>2                                                                                                                                      Продовження додатка 5</t>
  </si>
  <si>
    <t xml:space="preserve">  1.1.6</t>
  </si>
  <si>
    <t>Усього за пунктом1.1</t>
  </si>
  <si>
    <t xml:space="preserve">  1.2.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</si>
  <si>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</si>
  <si>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>1.2.1.</t>
  </si>
  <si>
    <t>Усього за підпунктом 1.2.1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</si>
  <si>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</si>
  <si>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>Заходи зі зниження питомих витрат,  а також втрат ресурсів, з них:</t>
  </si>
  <si>
    <t xml:space="preserve">  2.1.2</t>
  </si>
  <si>
    <t xml:space="preserve"> Усього за підпунктом  2.1.2</t>
  </si>
  <si>
    <t>2.2.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</si>
  <si>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</si>
  <si>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2.2.1.</t>
  </si>
  <si>
    <t>Усього за підпунктом  2.2.2</t>
  </si>
  <si>
    <t xml:space="preserve">  2.2.3</t>
  </si>
  <si>
    <t xml:space="preserve"> Усього за підпунктом 2.2.3</t>
  </si>
  <si>
    <t>3                                                                                                                                      Продовження додатка 5</t>
  </si>
  <si>
    <t>Усього за підпунктом  2.2.4</t>
  </si>
  <si>
    <t>Усього за підпунктом  2.2.5</t>
  </si>
  <si>
    <t>Усього за підпунктом 2.2.6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</si>
  <si>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</si>
  <si>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</si>
  <si>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</si>
  <si>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>_________________________________                            ___________________                                  ________________________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</si>
  <si>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</si>
  <si>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</si>
  <si>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>2.2.6.1</t>
  </si>
  <si>
    <t>2.2.6.2</t>
  </si>
  <si>
    <t>2.2.6.3</t>
  </si>
  <si>
    <t>2.2.6.4</t>
  </si>
  <si>
    <r>
      <rPr>
        <sz val="10"/>
        <rFont val="Calibri"/>
        <family val="2"/>
        <charset val="204"/>
      </rPr>
      <t>***</t>
    </r>
    <r>
      <rPr>
        <sz val="7.5"/>
        <rFont val="Times New Roman"/>
        <family val="1"/>
        <charset val="204"/>
      </rPr>
      <t>За умови отримання прибутку за розрахунковий період</t>
    </r>
  </si>
  <si>
    <t>6                                                                                              Продовження додатка 4</t>
  </si>
  <si>
    <t>1 Додатку не потрібно починаємо з 2 Додатку</t>
  </si>
  <si>
    <t>Рішення виконавчого комітету</t>
  </si>
  <si>
    <t>Пологівської міської ради</t>
  </si>
  <si>
    <t>Директор</t>
  </si>
  <si>
    <t>______________Кириленко О.В.</t>
  </si>
  <si>
    <t>Головне комунальне підприємство водопровідно-каналізаційного господарства</t>
  </si>
  <si>
    <t>"Міськводоканал" Пологівської міської ради</t>
  </si>
  <si>
    <t xml:space="preserve"> Кириленко Олександр Васильович директор</t>
  </si>
  <si>
    <t>06165-2-30-41</t>
  </si>
  <si>
    <t>планова-ний період 4кв.2016р</t>
  </si>
  <si>
    <t>4 кв.2016</t>
  </si>
  <si>
    <t>1кв.2017</t>
  </si>
  <si>
    <t>2кв.2017</t>
  </si>
  <si>
    <t>3кв.2017</t>
  </si>
  <si>
    <t>вулиця Армійська, буд.1, м. ПОЛОГИ, ПОЛОГІВСЬКИЙ РАЙОН, ЗАПОРІЗЬКА обл., 70600</t>
  </si>
  <si>
    <t xml:space="preserve">встановлення автоматизована система управління насосних агрегатів перекачування стічних вод на КНС№1 (пров.Водопровідний,30), КНС №2 (пров.водопровідний,30), КНС №3 (вул.Ломоносова), КНС №4 (вул.Леся Українка,185) </t>
  </si>
  <si>
    <t>2.2.7</t>
  </si>
  <si>
    <t>Інші заходи (не звільняється від оподаткування згідно з пунктом 154.9 статті 154 Податкового кодексу України), з урахуванням</t>
  </si>
  <si>
    <t>2.2.7.1.</t>
  </si>
  <si>
    <t>2.2.7.2.</t>
  </si>
  <si>
    <t>2.2.7.3.</t>
  </si>
  <si>
    <t>2.2.7.4</t>
  </si>
  <si>
    <t>Заходи щодо підвищенням якості послуг з централізованого водопостачання</t>
  </si>
  <si>
    <t>2.Найменування та характеристика об'єктів водопостачання</t>
  </si>
  <si>
    <t>яке використовує водорозбірні колонки</t>
  </si>
  <si>
    <t>Кількість населення, що користується привізною питною водою (населення)</t>
  </si>
  <si>
    <t>Кількість населення, якому вода подається з відхиленням від нормативних вимог</t>
  </si>
  <si>
    <t>Кількість споживачів, яким послуга надається за графіком</t>
  </si>
  <si>
    <t>Частка споживачів, яка отримує послуги з перебоями (р8/р10)</t>
  </si>
  <si>
    <t>Кількість абонентів водопостачання, усього з них:</t>
  </si>
  <si>
    <t>з використанням водорозбірних колонок (р5/р3*100)</t>
  </si>
  <si>
    <t>Кількість абонентів з обліковим споживанням, усього, з них:</t>
  </si>
  <si>
    <t>Частка підключень з обліком, усього (р17/р10*100), з них:</t>
  </si>
  <si>
    <t>населення (р18/р11*100)</t>
  </si>
  <si>
    <t>бюджетних установ (р19/р12*100)</t>
  </si>
  <si>
    <t>інших (р20/р13*100)</t>
  </si>
  <si>
    <t>Загальна протяжність мереж водопроводу, з них:</t>
  </si>
  <si>
    <t>водоводів</t>
  </si>
  <si>
    <t>Щільність підключень до мережі водопостачання (р10/р25)</t>
  </si>
  <si>
    <t>Частка ветхих та аварійних мереж (р30/р25*100), з них:</t>
  </si>
  <si>
    <t>водоводів (р31/р26*100)</t>
  </si>
  <si>
    <t>вуличної мережі (р32/р27*100)</t>
  </si>
  <si>
    <t>внутрішньоквартальної та дворової мережі (р33/р28*100)</t>
  </si>
  <si>
    <t>Кількість персоналу в підрозділах водопостачання за розкладом</t>
  </si>
  <si>
    <t>Фактична чисельність персоналу в підрозділах водопостачання</t>
  </si>
  <si>
    <t>Чисельність персоналу на 1000 підключень (р39/р10*1000)</t>
  </si>
  <si>
    <t>Чисельність персоналу на 1км мережі (р39/р25)</t>
  </si>
  <si>
    <t>осіб/1км</t>
  </si>
  <si>
    <t>Обсяг піднятої води за рік</t>
  </si>
  <si>
    <t>Середньодобовий підйом води насосними станціями 1 підйому</t>
  </si>
  <si>
    <t>Обсяг закупленої води зі сторони за рік</t>
  </si>
  <si>
    <t>Обсяг очищення води на очисних спорудах за рік</t>
  </si>
  <si>
    <t>Середньодобове очищення води на очисних спорудах</t>
  </si>
  <si>
    <t>Обсяг поданої води у мережу за рік</t>
  </si>
  <si>
    <t>Середньодобова подача у мережу</t>
  </si>
  <si>
    <t>Обсяг реалізованої води усім споживачам за рік, у тому числі:</t>
  </si>
  <si>
    <t>Витрати на технологічні потреби (р52+р53) з них:</t>
  </si>
  <si>
    <t>витрати на технологічні потреби до мережі</t>
  </si>
  <si>
    <t>витрати на технологічні потреби у мережі</t>
  </si>
  <si>
    <t>Частка технологічних витрат (р51/ (р42+р44)*100)</t>
  </si>
  <si>
    <t>Обсяг втрат води всього (р56+р57), з них:</t>
  </si>
  <si>
    <t>обсяг втрат води до мережі (р42+р44-р47-р52)</t>
  </si>
  <si>
    <t>обсяг втрат води у мережі (р47-р49-р53)</t>
  </si>
  <si>
    <t>Частка втрат до поданої води у мережу (р57/р47*100)</t>
  </si>
  <si>
    <t>Обсяг втрат води на 1 км мережі за рік (р57/р25)</t>
  </si>
  <si>
    <t>тис.м3/км</t>
  </si>
  <si>
    <t>Виробництво води на 1 особу (р47/р3*1000000/365)</t>
  </si>
  <si>
    <t>Водопостачання 1людиною в день (р50/р3*1000000/365)</t>
  </si>
  <si>
    <t>Кількість резервуарів чистої води, башт, колон</t>
  </si>
  <si>
    <t>Розрахунковий об'єм запасів питної води</t>
  </si>
  <si>
    <t>тис.м3</t>
  </si>
  <si>
    <t>Наявний об'єм запасів питної води</t>
  </si>
  <si>
    <t>тис.м4</t>
  </si>
  <si>
    <t>Забезпеченість спорудами запасів води (р64/р63*100)</t>
  </si>
  <si>
    <t>Кількість поверхневих водозаборів</t>
  </si>
  <si>
    <t>Кількість підземних водозаборів, з них:</t>
  </si>
  <si>
    <t>кількість свердловин</t>
  </si>
  <si>
    <t>Кількість окремих свердловин</t>
  </si>
  <si>
    <t>Кількість насосних станцій 1 підйому (р66+р67+р69)</t>
  </si>
  <si>
    <t>Кількість насосних станцій 2,3 і вище підйомів</t>
  </si>
  <si>
    <t>Витрати електричної енергії на підйом води</t>
  </si>
  <si>
    <t>тис.кВт/год</t>
  </si>
  <si>
    <t>Питомі витрати електричної енергії на підйом 1м3 води</t>
  </si>
  <si>
    <t>Кількість комплексів очисних споруд водопостачання</t>
  </si>
  <si>
    <t>Витрати електричної енергії на очищення води</t>
  </si>
  <si>
    <t>Питомі витрати електричної енергії на очищення 1 м3 води</t>
  </si>
  <si>
    <t>Кількість насосних станцій підкачування води</t>
  </si>
  <si>
    <t>Кількість встановлених насосних агрегатів насосних станцій водопостачання</t>
  </si>
  <si>
    <t>Витрати електричної енергії на перекачування води</t>
  </si>
  <si>
    <t>Питомі витрати електричної енергії на подачу 1м3 води у мережу</t>
  </si>
  <si>
    <t>Кількість приладів технічного обліку</t>
  </si>
  <si>
    <t>Кількість приладів технічного обліку, які необхідно придбати</t>
  </si>
  <si>
    <t>Забезпеченість приладами технологічного обліку (р83/р82*100)</t>
  </si>
  <si>
    <t>Установлена виробнича потужність водопроводу</t>
  </si>
  <si>
    <t>Установлена загальна потужність водозаборів</t>
  </si>
  <si>
    <t>Установлена виробнича  потужність очисних споруд</t>
  </si>
  <si>
    <t>Використання потужності водопроводу (р47/365/р93*100)</t>
  </si>
  <si>
    <t>Використання потужності водозаборів (р42/365/р94*100)</t>
  </si>
  <si>
    <t>Використання потужності очисних споруд (р45/365/р95*100)</t>
  </si>
  <si>
    <t>Кількість аварій в мережі водопостачання за рік</t>
  </si>
  <si>
    <t>аварії</t>
  </si>
  <si>
    <t>Аварійність на мережі з розрахунку на 1 км (р99/р25)</t>
  </si>
  <si>
    <t>Витрати електричної енергії на водопостачання за рік</t>
  </si>
  <si>
    <t>Витрати на електричну енергію на водопостачання за рік</t>
  </si>
  <si>
    <t>Питомі витрати електричної енергії на 1м3 води (р101/(р42+р44)</t>
  </si>
  <si>
    <t>Витрати з операційної діяльності водопостачання за рік</t>
  </si>
  <si>
    <t>Експлуатаційні витрати на одиницю продукції (р104/р49)</t>
  </si>
  <si>
    <t>Співвідношення витрат на оплату праці (р106/р104*100)</t>
  </si>
  <si>
    <t>Співвідношення витрат на електричну енергію (р102/р104*100)</t>
  </si>
  <si>
    <t>Витрати на перекидання води у маловодні регіони за рік</t>
  </si>
  <si>
    <t>Співвідношення витрат на перекидання води (р109/р104*100)</t>
  </si>
  <si>
    <t>Співвідношення амортизаційних відрахувань (111/р104*100)</t>
  </si>
  <si>
    <t>Економіст                                                                                                               Сухомейло М.В.</t>
  </si>
  <si>
    <t>Пологи 19500 чол</t>
  </si>
  <si>
    <t>Економіст                     ________________          М.В.Сухомейло</t>
  </si>
  <si>
    <t xml:space="preserve">   Директор                       ________________          О.В.Кириленко  </t>
  </si>
  <si>
    <t>"13" вересня 2016 року</t>
  </si>
  <si>
    <t>Фінансовий план використання коштів для  виконання  інвестиційної програми  ****</t>
  </si>
  <si>
    <t xml:space="preserve"> Будівництво, реконструкція та модернізація об’єктів водопостачання (звільняється від оподаткування згідно з пунктом 154.9 статті 154 Податкового кодексу України), з урахуванням:</t>
  </si>
  <si>
    <t xml:space="preserve"> Будівництво, реконструкція та модернізація об’єктів водовідведення (не звільняється від оподаткування згідно з пунктом 154.9 статті 154 Податкового кодексу України), з урахуванням:</t>
  </si>
  <si>
    <t>Каналізаційна насосна станція перекачування стічних вод продуктивністю, м³/год.: від 50 до 3000 КНЗ №1 (пров.Водопроводний,30)</t>
  </si>
  <si>
    <t>Каналізаційна насосна станція перекачування стічних вод продуктивністю, м³/год.: від 50 до 500 КНЗ №2 (пров.Водопроводний,30)</t>
  </si>
  <si>
    <t>Каналізаційна насосна станція перекачування стічних вод продуктивністю, м³/год.: від 50 до 500 КНЗ №4 (вул.Ломоносова)</t>
  </si>
  <si>
    <t>Каналізаційна насосна станція перекачування стічних вод продуктивністю, м³/год.: від 50 до 500 КНЗ №4 (вул. Лесі Українки, 185)</t>
  </si>
  <si>
    <t>****За умови отримання прибутку за розрахунковий період</t>
  </si>
  <si>
    <t xml:space="preserve">          (прізвище, ім’я, по батькові)</t>
  </si>
  <si>
    <t>"13" вересня  2016 року</t>
  </si>
  <si>
    <t>рішення виконавчого комітету</t>
  </si>
  <si>
    <r>
      <t xml:space="preserve">використання коштів для  виконання  інвестиційної програми та  їх врахування у структурі тарифів на плановий період </t>
    </r>
    <r>
      <rPr>
        <b/>
        <sz val="12"/>
        <rFont val="Calibri"/>
        <family val="2"/>
        <charset val="204"/>
      </rPr>
      <t>***</t>
    </r>
  </si>
  <si>
    <t xml:space="preserve">                 врахування у структурі тарифів на плановий період</t>
  </si>
  <si>
    <t>від 15 вересня 2016 року №1</t>
  </si>
  <si>
    <t>Я, Кириленко Олександр Васильович, при наданні</t>
  </si>
</sst>
</file>

<file path=xl/styles.xml><?xml version="1.0" encoding="utf-8"?>
<styleSheet xmlns="http://schemas.openxmlformats.org/spreadsheetml/2006/main">
  <numFmts count="8">
    <numFmt numFmtId="164" formatCode="#,##0&quot;р.&quot;;[Red]\-#,##0&quot;р.&quot;"/>
    <numFmt numFmtId="165" formatCode="#,##0.00&quot;р.&quot;;[Red]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#,##0.000"/>
    <numFmt numFmtId="171" formatCode="0.000"/>
  </numFmts>
  <fonts count="4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.5"/>
      <color indexed="8"/>
      <name val="Courier New"/>
      <family val="3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name val="Calibri"/>
      <family val="2"/>
      <charset val="204"/>
    </font>
    <font>
      <sz val="11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4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sz val="7.5"/>
      <name val="Times New Roman"/>
      <family val="1"/>
      <charset val="204"/>
    </font>
    <font>
      <b/>
      <sz val="11"/>
      <color indexed="8"/>
      <name val="Courier New"/>
      <family val="3"/>
      <charset val="204"/>
    </font>
    <font>
      <sz val="18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5">
    <xf numFmtId="0" fontId="0" fillId="0" borderId="0"/>
    <xf numFmtId="0" fontId="22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4" fillId="0" borderId="0"/>
    <xf numFmtId="167" fontId="13" fillId="0" borderId="0" applyFont="0" applyFill="0" applyBorder="0" applyAlignment="0" applyProtection="0"/>
  </cellStyleXfs>
  <cellXfs count="44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/>
    <xf numFmtId="0" fontId="1" fillId="0" borderId="0" xfId="0" applyFont="1"/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6" xfId="0" applyBorder="1"/>
    <xf numFmtId="0" fontId="1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/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0" fontId="0" fillId="0" borderId="0" xfId="0" applyFill="1"/>
    <xf numFmtId="0" fontId="17" fillId="0" borderId="0" xfId="0" applyFont="1" applyFill="1" applyAlignment="1">
      <alignment horizontal="left"/>
    </xf>
    <xf numFmtId="166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23" fillId="0" borderId="1" xfId="0" applyFont="1" applyFill="1" applyBorder="1" applyAlignment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/>
    <xf numFmtId="0" fontId="14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2" fontId="23" fillId="0" borderId="1" xfId="0" applyNumberFormat="1" applyFont="1" applyFill="1" applyBorder="1" applyAlignment="1">
      <alignment horizontal="center"/>
    </xf>
    <xf numFmtId="49" fontId="14" fillId="0" borderId="1" xfId="3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/>
    <xf numFmtId="2" fontId="14" fillId="0" borderId="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" fontId="23" fillId="0" borderId="1" xfId="3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/>
    <xf numFmtId="0" fontId="21" fillId="0" borderId="0" xfId="0" applyFont="1" applyFill="1" applyAlignment="1"/>
    <xf numFmtId="167" fontId="21" fillId="0" borderId="0" xfId="4" applyFont="1" applyFill="1" applyAlignment="1"/>
    <xf numFmtId="0" fontId="5" fillId="0" borderId="0" xfId="0" applyFont="1" applyFill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wrapText="1"/>
    </xf>
    <xf numFmtId="0" fontId="14" fillId="0" borderId="0" xfId="0" applyFont="1" applyFill="1" applyAlignment="1">
      <alignment horizontal="center" vertical="top"/>
    </xf>
    <xf numFmtId="3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/>
    <xf numFmtId="0" fontId="28" fillId="0" borderId="1" xfId="0" applyFont="1" applyFill="1" applyBorder="1" applyAlignment="1"/>
    <xf numFmtId="0" fontId="10" fillId="0" borderId="1" xfId="0" applyFont="1" applyBorder="1"/>
    <xf numFmtId="0" fontId="10" fillId="0" borderId="0" xfId="0" applyFont="1"/>
    <xf numFmtId="170" fontId="28" fillId="0" borderId="1" xfId="0" applyNumberFormat="1" applyFont="1" applyFill="1" applyBorder="1" applyAlignment="1"/>
    <xf numFmtId="170" fontId="23" fillId="0" borderId="1" xfId="0" applyNumberFormat="1" applyFont="1" applyFill="1" applyBorder="1" applyAlignment="1"/>
    <xf numFmtId="49" fontId="6" fillId="0" borderId="2" xfId="0" applyNumberFormat="1" applyFont="1" applyBorder="1" applyAlignment="1">
      <alignment vertical="top" wrapText="1"/>
    </xf>
    <xf numFmtId="49" fontId="6" fillId="0" borderId="8" xfId="0" applyNumberFormat="1" applyFont="1" applyBorder="1" applyAlignment="1">
      <alignment vertical="top" wrapText="1"/>
    </xf>
    <xf numFmtId="166" fontId="23" fillId="0" borderId="1" xfId="0" applyNumberFormat="1" applyFont="1" applyFill="1" applyBorder="1" applyAlignment="1">
      <alignment horizontal="center"/>
    </xf>
    <xf numFmtId="169" fontId="23" fillId="0" borderId="1" xfId="0" applyNumberFormat="1" applyFont="1" applyFill="1" applyBorder="1" applyAlignment="1">
      <alignment horizontal="center"/>
    </xf>
    <xf numFmtId="169" fontId="14" fillId="0" borderId="1" xfId="3" applyNumberFormat="1" applyFont="1" applyFill="1" applyBorder="1" applyAlignment="1">
      <alignment horizontal="center" wrapText="1"/>
    </xf>
    <xf numFmtId="169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0" xfId="0" applyFont="1" applyFill="1"/>
    <xf numFmtId="0" fontId="2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29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29" fillId="0" borderId="0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/>
    <xf numFmtId="0" fontId="5" fillId="0" borderId="7" xfId="0" applyFont="1" applyFill="1" applyBorder="1" applyAlignment="1"/>
    <xf numFmtId="0" fontId="5" fillId="0" borderId="12" xfId="0" applyFont="1" applyFill="1" applyBorder="1" applyAlignment="1"/>
    <xf numFmtId="0" fontId="29" fillId="0" borderId="7" xfId="0" applyFont="1" applyFill="1" applyBorder="1" applyAlignment="1">
      <alignment horizontal="center"/>
    </xf>
    <xf numFmtId="0" fontId="5" fillId="0" borderId="13" xfId="0" applyFont="1" applyFill="1" applyBorder="1"/>
    <xf numFmtId="166" fontId="31" fillId="0" borderId="14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49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/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29" fillId="0" borderId="10" xfId="0" applyFont="1" applyFill="1" applyBorder="1" applyAlignment="1">
      <alignment horizontal="center"/>
    </xf>
    <xf numFmtId="166" fontId="29" fillId="0" borderId="15" xfId="0" applyNumberFormat="1" applyFont="1" applyFill="1" applyBorder="1" applyAlignment="1">
      <alignment horizontal="center" vertical="center"/>
    </xf>
    <xf numFmtId="166" fontId="29" fillId="0" borderId="18" xfId="0" applyNumberFormat="1" applyFont="1" applyFill="1" applyBorder="1" applyAlignment="1">
      <alignment horizontal="center"/>
    </xf>
    <xf numFmtId="3" fontId="14" fillId="0" borderId="1" xfId="3" applyNumberFormat="1" applyFont="1" applyFill="1" applyBorder="1" applyAlignment="1">
      <alignment horizontal="center" wrapText="1"/>
    </xf>
    <xf numFmtId="0" fontId="29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5" xfId="0" applyFont="1" applyFill="1" applyBorder="1"/>
    <xf numFmtId="0" fontId="5" fillId="0" borderId="9" xfId="0" applyFont="1" applyFill="1" applyBorder="1" applyAlignment="1"/>
    <xf numFmtId="3" fontId="14" fillId="0" borderId="15" xfId="3" applyNumberFormat="1" applyFont="1" applyFill="1" applyBorder="1" applyAlignment="1">
      <alignment horizontal="center" wrapText="1"/>
    </xf>
    <xf numFmtId="3" fontId="5" fillId="0" borderId="15" xfId="3" applyNumberFormat="1" applyFont="1" applyFill="1" applyBorder="1" applyAlignment="1">
      <alignment horizontal="center" wrapText="1"/>
    </xf>
    <xf numFmtId="0" fontId="5" fillId="0" borderId="15" xfId="0" applyFont="1" applyFill="1" applyBorder="1" applyAlignment="1"/>
    <xf numFmtId="0" fontId="29" fillId="0" borderId="15" xfId="0" applyFont="1" applyFill="1" applyBorder="1" applyAlignment="1">
      <alignment horizontal="center"/>
    </xf>
    <xf numFmtId="0" fontId="29" fillId="0" borderId="1" xfId="1" applyNumberFormat="1" applyFont="1" applyFill="1" applyBorder="1" applyAlignment="1" applyProtection="1">
      <alignment vertical="center" wrapText="1"/>
    </xf>
    <xf numFmtId="0" fontId="5" fillId="0" borderId="19" xfId="0" applyFont="1" applyFill="1" applyBorder="1" applyAlignment="1"/>
    <xf numFmtId="3" fontId="14" fillId="0" borderId="10" xfId="3" applyNumberFormat="1" applyFont="1" applyFill="1" applyBorder="1" applyAlignment="1">
      <alignment horizontal="center" wrapText="1"/>
    </xf>
    <xf numFmtId="3" fontId="5" fillId="0" borderId="10" xfId="3" applyNumberFormat="1" applyFont="1" applyFill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0" fillId="0" borderId="0" xfId="0" applyFont="1" applyFill="1"/>
    <xf numFmtId="0" fontId="29" fillId="0" borderId="0" xfId="0" applyFont="1" applyFill="1" applyBorder="1"/>
    <xf numFmtId="0" fontId="29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vertical="top" wrapText="1"/>
    </xf>
    <xf numFmtId="0" fontId="38" fillId="0" borderId="5" xfId="0" applyFont="1" applyBorder="1" applyAlignment="1">
      <alignment vertical="top" wrapText="1"/>
    </xf>
    <xf numFmtId="0" fontId="38" fillId="0" borderId="4" xfId="0" applyFont="1" applyBorder="1" applyAlignment="1">
      <alignment vertical="top" wrapText="1"/>
    </xf>
    <xf numFmtId="0" fontId="34" fillId="0" borderId="6" xfId="0" applyFont="1" applyBorder="1"/>
    <xf numFmtId="0" fontId="39" fillId="0" borderId="0" xfId="0" applyFont="1"/>
    <xf numFmtId="2" fontId="5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horizontal="center"/>
    </xf>
    <xf numFmtId="2" fontId="5" fillId="0" borderId="1" xfId="3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2" fontId="29" fillId="0" borderId="1" xfId="0" applyNumberFormat="1" applyFont="1" applyFill="1" applyBorder="1" applyAlignment="1"/>
    <xf numFmtId="2" fontId="29" fillId="0" borderId="1" xfId="0" applyNumberFormat="1" applyFont="1" applyFill="1" applyBorder="1"/>
    <xf numFmtId="2" fontId="23" fillId="0" borderId="1" xfId="3" applyNumberFormat="1" applyFont="1" applyFill="1" applyBorder="1" applyAlignment="1">
      <alignment horizontal="center" wrapText="1"/>
    </xf>
    <xf numFmtId="2" fontId="29" fillId="0" borderId="1" xfId="3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right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10" xfId="0" applyBorder="1"/>
    <xf numFmtId="0" fontId="0" fillId="0" borderId="15" xfId="0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5" fillId="0" borderId="0" xfId="0" applyFont="1"/>
    <xf numFmtId="0" fontId="40" fillId="0" borderId="0" xfId="0" applyFont="1" applyAlignment="1"/>
    <xf numFmtId="0" fontId="46" fillId="0" borderId="0" xfId="0" applyFont="1" applyAlignment="1"/>
    <xf numFmtId="0" fontId="40" fillId="0" borderId="25" xfId="0" applyFont="1" applyBorder="1" applyAlignment="1"/>
    <xf numFmtId="0" fontId="40" fillId="0" borderId="0" xfId="0" applyFont="1" applyBorder="1" applyAlignment="1"/>
    <xf numFmtId="0" fontId="40" fillId="0" borderId="0" xfId="0" applyFont="1" applyBorder="1"/>
    <xf numFmtId="171" fontId="40" fillId="0" borderId="0" xfId="0" applyNumberFormat="1" applyFont="1"/>
    <xf numFmtId="49" fontId="40" fillId="0" borderId="0" xfId="0" applyNumberFormat="1" applyFont="1" applyBorder="1"/>
    <xf numFmtId="9" fontId="40" fillId="0" borderId="0" xfId="0" applyNumberFormat="1" applyFont="1"/>
    <xf numFmtId="167" fontId="40" fillId="0" borderId="0" xfId="4" applyFont="1" applyBorder="1"/>
    <xf numFmtId="49" fontId="40" fillId="0" borderId="0" xfId="0" applyNumberFormat="1" applyFont="1"/>
    <xf numFmtId="0" fontId="17" fillId="0" borderId="0" xfId="0" applyFont="1"/>
    <xf numFmtId="165" fontId="40" fillId="0" borderId="0" xfId="0" applyNumberFormat="1" applyFont="1"/>
    <xf numFmtId="0" fontId="40" fillId="0" borderId="1" xfId="0" applyFont="1" applyBorder="1"/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Alignment="1">
      <alignment horizontal="left"/>
    </xf>
    <xf numFmtId="0" fontId="40" fillId="0" borderId="0" xfId="0" applyFont="1" applyFill="1"/>
    <xf numFmtId="0" fontId="40" fillId="0" borderId="0" xfId="0" applyFont="1" applyAlignment="1">
      <alignment vertical="top"/>
    </xf>
    <xf numFmtId="0" fontId="47" fillId="0" borderId="0" xfId="2" applyFont="1" applyAlignment="1" applyProtection="1"/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1" xfId="0" applyFont="1" applyBorder="1" applyAlignment="1">
      <alignment horizontal="left" wrapText="1"/>
    </xf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" fontId="40" fillId="0" borderId="1" xfId="0" applyNumberFormat="1" applyFont="1" applyBorder="1" applyAlignment="1">
      <alignment horizontal="center"/>
    </xf>
    <xf numFmtId="9" fontId="40" fillId="0" borderId="1" xfId="0" applyNumberFormat="1" applyFont="1" applyBorder="1" applyAlignment="1">
      <alignment horizontal="center"/>
    </xf>
    <xf numFmtId="10" fontId="40" fillId="0" borderId="1" xfId="0" applyNumberFormat="1" applyFont="1" applyBorder="1" applyAlignment="1">
      <alignment horizontal="center"/>
    </xf>
    <xf numFmtId="169" fontId="40" fillId="0" borderId="1" xfId="0" applyNumberFormat="1" applyFont="1" applyBorder="1" applyAlignment="1">
      <alignment horizontal="center"/>
    </xf>
    <xf numFmtId="0" fontId="40" fillId="2" borderId="1" xfId="0" applyFont="1" applyFill="1" applyBorder="1" applyAlignment="1">
      <alignment horizontal="left" wrapText="1"/>
    </xf>
    <xf numFmtId="0" fontId="40" fillId="0" borderId="1" xfId="0" applyFont="1" applyBorder="1" applyAlignment="1">
      <alignment horizontal="left" vertical="top" wrapText="1"/>
    </xf>
    <xf numFmtId="168" fontId="40" fillId="0" borderId="1" xfId="0" applyNumberFormat="1" applyFont="1" applyBorder="1" applyAlignment="1">
      <alignment horizontal="left"/>
    </xf>
    <xf numFmtId="164" fontId="40" fillId="0" borderId="1" xfId="0" applyNumberFormat="1" applyFont="1" applyBorder="1" applyAlignment="1">
      <alignment horizontal="left"/>
    </xf>
    <xf numFmtId="0" fontId="40" fillId="0" borderId="1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6" xfId="0" applyFont="1" applyFill="1" applyBorder="1" applyAlignment="1">
      <alignment horizontal="center" textRotation="90" wrapText="1"/>
    </xf>
    <xf numFmtId="0" fontId="14" fillId="0" borderId="15" xfId="0" applyFont="1" applyFill="1" applyBorder="1" applyAlignment="1">
      <alignment horizontal="center" textRotation="90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  <protection locked="0"/>
    </xf>
    <xf numFmtId="0" fontId="14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166" fontId="23" fillId="0" borderId="1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4" fillId="0" borderId="7" xfId="1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center"/>
    </xf>
    <xf numFmtId="0" fontId="23" fillId="0" borderId="1" xfId="1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right"/>
    </xf>
    <xf numFmtId="166" fontId="21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66" fontId="25" fillId="0" borderId="0" xfId="0" applyNumberFormat="1" applyFont="1" applyFill="1" applyAlignment="1">
      <alignment horizontal="left"/>
    </xf>
    <xf numFmtId="166" fontId="23" fillId="0" borderId="7" xfId="0" applyNumberFormat="1" applyFont="1" applyFill="1" applyBorder="1" applyAlignment="1">
      <alignment horizontal="center" wrapText="1"/>
    </xf>
    <xf numFmtId="166" fontId="23" fillId="0" borderId="12" xfId="0" applyNumberFormat="1" applyFont="1" applyFill="1" applyBorder="1" applyAlignment="1">
      <alignment horizontal="center" wrapText="1"/>
    </xf>
    <xf numFmtId="166" fontId="23" fillId="0" borderId="11" xfId="0" applyNumberFormat="1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166" fontId="29" fillId="0" borderId="1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12" xfId="1" applyNumberFormat="1" applyFont="1" applyFill="1" applyBorder="1" applyAlignment="1" applyProtection="1">
      <alignment horizontal="center" vertical="center" wrapText="1"/>
    </xf>
    <xf numFmtId="0" fontId="29" fillId="0" borderId="18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right" vertical="center"/>
    </xf>
    <xf numFmtId="0" fontId="29" fillId="0" borderId="7" xfId="1" applyNumberFormat="1" applyFont="1" applyFill="1" applyBorder="1" applyAlignment="1" applyProtection="1">
      <alignment horizontal="center" vertical="center" wrapText="1"/>
    </xf>
    <xf numFmtId="0" fontId="29" fillId="0" borderId="12" xfId="1" applyNumberFormat="1" applyFont="1" applyFill="1" applyBorder="1" applyAlignment="1" applyProtection="1">
      <alignment horizontal="center" vertical="center" wrapText="1"/>
    </xf>
    <xf numFmtId="0" fontId="29" fillId="0" borderId="1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vertical="top" wrapText="1"/>
      <protection locked="0"/>
    </xf>
    <xf numFmtId="0" fontId="5" fillId="0" borderId="15" xfId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/>
    <xf numFmtId="0" fontId="0" fillId="0" borderId="15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left" vertical="top" wrapText="1"/>
    </xf>
    <xf numFmtId="0" fontId="38" fillId="0" borderId="28" xfId="0" applyFont="1" applyBorder="1" applyAlignment="1">
      <alignment vertical="top" wrapText="1"/>
    </xf>
    <xf numFmtId="0" fontId="38" fillId="0" borderId="29" xfId="0" applyFont="1" applyBorder="1" applyAlignment="1">
      <alignment vertical="top" wrapText="1"/>
    </xf>
    <xf numFmtId="0" fontId="38" fillId="0" borderId="30" xfId="0" applyFont="1" applyBorder="1" applyAlignment="1">
      <alignment vertical="top" wrapText="1"/>
    </xf>
    <xf numFmtId="0" fontId="9" fillId="0" borderId="28" xfId="2" applyFont="1" applyBorder="1" applyAlignment="1" applyProtection="1">
      <alignment vertical="top" wrapText="1"/>
    </xf>
    <xf numFmtId="0" fontId="9" fillId="0" borderId="29" xfId="2" applyFont="1" applyBorder="1" applyAlignment="1" applyProtection="1">
      <alignment vertical="top" wrapText="1"/>
    </xf>
    <xf numFmtId="0" fontId="9" fillId="0" borderId="30" xfId="2" applyFont="1" applyBorder="1" applyAlignment="1" applyProtection="1">
      <alignment vertical="top" wrapText="1"/>
    </xf>
    <xf numFmtId="0" fontId="48" fillId="0" borderId="28" xfId="2" applyBorder="1" applyAlignment="1" applyProtection="1">
      <alignment vertical="top" wrapText="1"/>
    </xf>
    <xf numFmtId="0" fontId="48" fillId="0" borderId="29" xfId="2" applyBorder="1" applyAlignment="1" applyProtection="1">
      <alignment vertical="top" wrapText="1"/>
    </xf>
    <xf numFmtId="0" fontId="48" fillId="0" borderId="30" xfId="2" applyBorder="1" applyAlignment="1" applyProtection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0" fillId="0" borderId="7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48" fillId="0" borderId="0" xfId="2" applyAlignment="1" applyProtection="1">
      <alignment horizontal="left" wrapText="1"/>
    </xf>
  </cellXfs>
  <cellStyles count="5">
    <cellStyle name="Iau?iue" xfId="1"/>
    <cellStyle name="Гиперссылка" xfId="2" builtinId="8"/>
    <cellStyle name="Обычный" xfId="0" builtinId="0"/>
    <cellStyle name="Обычный 2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142875</xdr:colOff>
      <xdr:row>4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966787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1025" name="Picture 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86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zakon5.rada.gov.ua/laws/show/2755-17" TargetMode="External"/><Relationship Id="rId2" Type="http://schemas.openxmlformats.org/officeDocument/2006/relationships/hyperlink" Target="http://zakon5.rada.gov.ua/laws/show/2755-17" TargetMode="External"/><Relationship Id="rId1" Type="http://schemas.openxmlformats.org/officeDocument/2006/relationships/hyperlink" Target="http://zakon5.rada.gov.ua/laws/show/2755-17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zakon5.rada.gov.ua/laws/show/2755-1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zakon5.rada.gov.ua/laws/show/2297-1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opLeftCell="A22" workbookViewId="0">
      <selection activeCell="L40" sqref="L40"/>
    </sheetView>
  </sheetViews>
  <sheetFormatPr defaultRowHeight="15"/>
  <sheetData>
    <row r="1" spans="1:8">
      <c r="E1" t="s">
        <v>138</v>
      </c>
    </row>
    <row r="2" spans="1:8">
      <c r="E2" t="s">
        <v>0</v>
      </c>
    </row>
    <row r="3" spans="1:8">
      <c r="E3" t="s">
        <v>1</v>
      </c>
    </row>
    <row r="4" spans="1:8">
      <c r="E4" t="s">
        <v>2</v>
      </c>
    </row>
    <row r="5" spans="1:8">
      <c r="E5" t="s">
        <v>3</v>
      </c>
    </row>
    <row r="6" spans="1:8">
      <c r="E6" t="s">
        <v>4</v>
      </c>
    </row>
    <row r="9" spans="1:8">
      <c r="A9" t="s">
        <v>139</v>
      </c>
      <c r="F9" t="s">
        <v>145</v>
      </c>
    </row>
    <row r="10" spans="1:8">
      <c r="A10" t="s">
        <v>140</v>
      </c>
    </row>
    <row r="11" spans="1:8">
      <c r="A11" t="s">
        <v>141</v>
      </c>
    </row>
    <row r="12" spans="1:8">
      <c r="A12" t="s">
        <v>142</v>
      </c>
      <c r="F12" t="s">
        <v>252</v>
      </c>
    </row>
    <row r="13" spans="1:8">
      <c r="F13" t="s">
        <v>129</v>
      </c>
    </row>
    <row r="14" spans="1:8">
      <c r="A14" t="s">
        <v>143</v>
      </c>
    </row>
    <row r="15" spans="1:8">
      <c r="F15" t="s">
        <v>253</v>
      </c>
    </row>
    <row r="16" spans="1:8">
      <c r="A16" t="s">
        <v>144</v>
      </c>
      <c r="F16" t="s">
        <v>131</v>
      </c>
      <c r="H16" t="s">
        <v>146</v>
      </c>
    </row>
    <row r="18" spans="1:6">
      <c r="F18" t="s">
        <v>147</v>
      </c>
    </row>
    <row r="20" spans="1:6">
      <c r="F20" t="s">
        <v>144</v>
      </c>
    </row>
    <row r="23" spans="1:6">
      <c r="A23" t="s">
        <v>148</v>
      </c>
    </row>
    <row r="25" spans="1:6">
      <c r="A25" t="s">
        <v>149</v>
      </c>
    </row>
    <row r="27" spans="1:6">
      <c r="A27" t="s">
        <v>150</v>
      </c>
    </row>
    <row r="28" spans="1:6">
      <c r="A28" t="s">
        <v>151</v>
      </c>
    </row>
    <row r="30" spans="1:6">
      <c r="A30" t="s">
        <v>143</v>
      </c>
    </row>
    <row r="32" spans="1:6">
      <c r="A32" t="s">
        <v>144</v>
      </c>
    </row>
    <row r="34" spans="1:8" ht="18.75">
      <c r="C34" s="8" t="s">
        <v>152</v>
      </c>
    </row>
    <row r="37" spans="1:8">
      <c r="A37" s="21" t="s">
        <v>254</v>
      </c>
    </row>
    <row r="38" spans="1:8">
      <c r="A38" s="242" t="s">
        <v>255</v>
      </c>
      <c r="B38" s="242"/>
      <c r="C38" s="242"/>
      <c r="D38" s="242"/>
      <c r="E38" s="242"/>
      <c r="F38" s="242"/>
      <c r="G38" s="242"/>
      <c r="H38" s="242"/>
    </row>
    <row r="39" spans="1:8">
      <c r="D39" t="s">
        <v>153</v>
      </c>
    </row>
    <row r="41" spans="1:8">
      <c r="D41" t="s">
        <v>370</v>
      </c>
    </row>
    <row r="43" spans="1:8" ht="23.25">
      <c r="A43" s="182"/>
      <c r="B43" s="182" t="s">
        <v>443</v>
      </c>
      <c r="C43" s="182"/>
      <c r="D43" s="182"/>
      <c r="E43" s="182"/>
      <c r="F43" s="182"/>
      <c r="G43" s="182"/>
      <c r="H43" s="182"/>
    </row>
  </sheetData>
  <mergeCells count="1">
    <mergeCell ref="A38:H38"/>
  </mergeCells>
  <phoneticPr fontId="26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view="pageBreakPreview" zoomScale="130" zoomScaleNormal="100" zoomScaleSheetLayoutView="90" workbookViewId="0">
      <selection activeCell="F36" sqref="F36"/>
    </sheetView>
  </sheetViews>
  <sheetFormatPr defaultRowHeight="15"/>
  <cols>
    <col min="1" max="4" width="9.140625" style="215"/>
    <col min="5" max="6" width="6.140625" style="215" customWidth="1"/>
    <col min="7" max="8" width="9.140625" style="215"/>
    <col min="9" max="9" width="11.85546875" style="215" customWidth="1"/>
    <col min="10" max="16384" width="9.140625" style="215"/>
  </cols>
  <sheetData>
    <row r="3" spans="1:7">
      <c r="A3" s="215" t="s">
        <v>148</v>
      </c>
      <c r="G3" s="215" t="s">
        <v>145</v>
      </c>
    </row>
    <row r="5" spans="1:7">
      <c r="A5" s="215" t="s">
        <v>444</v>
      </c>
      <c r="G5" s="215" t="s">
        <v>446</v>
      </c>
    </row>
    <row r="6" spans="1:7">
      <c r="G6" s="215" t="s">
        <v>129</v>
      </c>
    </row>
    <row r="7" spans="1:7">
      <c r="A7" s="215" t="s">
        <v>445</v>
      </c>
    </row>
    <row r="8" spans="1:7">
      <c r="A8" s="216" t="s">
        <v>151</v>
      </c>
      <c r="G8" s="215" t="s">
        <v>447</v>
      </c>
    </row>
    <row r="9" spans="1:7">
      <c r="G9" s="215" t="s">
        <v>131</v>
      </c>
    </row>
    <row r="10" spans="1:7">
      <c r="A10" s="215" t="s">
        <v>573</v>
      </c>
    </row>
    <row r="11" spans="1:7">
      <c r="G11" s="215" t="s">
        <v>559</v>
      </c>
    </row>
    <row r="12" spans="1:7">
      <c r="A12" s="215" t="s">
        <v>134</v>
      </c>
    </row>
    <row r="13" spans="1:7">
      <c r="G13" s="215" t="s">
        <v>134</v>
      </c>
    </row>
    <row r="15" spans="1:7" ht="18.75">
      <c r="D15" s="217" t="s">
        <v>159</v>
      </c>
    </row>
    <row r="17" spans="1:9">
      <c r="A17" s="218" t="s">
        <v>448</v>
      </c>
      <c r="B17" s="218"/>
      <c r="C17" s="218"/>
      <c r="D17" s="218"/>
      <c r="E17" s="218"/>
      <c r="F17" s="218"/>
      <c r="G17" s="241"/>
      <c r="H17" s="218"/>
      <c r="I17" s="218"/>
    </row>
    <row r="18" spans="1:9">
      <c r="A18" s="243" t="s">
        <v>449</v>
      </c>
      <c r="B18" s="243"/>
      <c r="C18" s="243"/>
      <c r="D18" s="243"/>
      <c r="E18" s="243"/>
      <c r="F18" s="243"/>
      <c r="G18" s="243"/>
      <c r="H18" s="243"/>
      <c r="I18" s="243"/>
    </row>
    <row r="19" spans="1:9">
      <c r="D19" s="215" t="s">
        <v>160</v>
      </c>
    </row>
    <row r="21" spans="1:9">
      <c r="D21" s="215" t="s">
        <v>377</v>
      </c>
    </row>
    <row r="39" spans="9:9">
      <c r="I39" s="219"/>
    </row>
    <row r="50" spans="9:9">
      <c r="I50" s="220"/>
    </row>
  </sheetData>
  <mergeCells count="1">
    <mergeCell ref="A18:I18"/>
  </mergeCells>
  <phoneticPr fontId="26" type="noConversion"/>
  <pageMargins left="0.98425196850393704" right="0.70866141732283472" top="0.74803149606299213" bottom="0.74803149606299213" header="0.31496062992125984" footer="0.31496062992125984"/>
  <pageSetup paperSize="9" orientation="portrait" horizontalDpi="180" verticalDpi="180" r:id="rId1"/>
  <headerFooter>
    <oddFooter xml:space="preserve">&amp;R1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view="pageLayout" topLeftCell="A12" zoomScale="130" zoomScaleNormal="100" zoomScaleSheetLayoutView="100" zoomScalePageLayoutView="130" workbookViewId="0">
      <selection activeCell="D50" sqref="D50:H50"/>
    </sheetView>
  </sheetViews>
  <sheetFormatPr defaultRowHeight="15"/>
  <cols>
    <col min="1" max="7" width="9.140625" style="215"/>
    <col min="8" max="8" width="15.28515625" style="215" customWidth="1"/>
    <col min="9" max="9" width="3.7109375" style="215" customWidth="1"/>
    <col min="10" max="10" width="9.28515625" style="215" bestFit="1" customWidth="1"/>
    <col min="11" max="11" width="9.140625" style="215"/>
    <col min="12" max="12" width="9.7109375" style="215" bestFit="1" customWidth="1"/>
    <col min="13" max="16384" width="9.140625" style="215"/>
  </cols>
  <sheetData>
    <row r="1" spans="1:9" hidden="1">
      <c r="E1" s="215" t="s">
        <v>161</v>
      </c>
    </row>
    <row r="2" spans="1:9" hidden="1">
      <c r="E2" s="215" t="s">
        <v>0</v>
      </c>
    </row>
    <row r="3" spans="1:9" hidden="1">
      <c r="E3" s="215" t="s">
        <v>1</v>
      </c>
    </row>
    <row r="4" spans="1:9" hidden="1">
      <c r="E4" s="215" t="s">
        <v>2</v>
      </c>
    </row>
    <row r="5" spans="1:9" hidden="1">
      <c r="E5" s="215" t="s">
        <v>3</v>
      </c>
    </row>
    <row r="6" spans="1:9" hidden="1">
      <c r="E6" s="215" t="s">
        <v>4</v>
      </c>
    </row>
    <row r="8" spans="1:9" ht="18.75">
      <c r="C8" s="221" t="s">
        <v>162</v>
      </c>
    </row>
    <row r="9" spans="1:9">
      <c r="B9" s="248" t="s">
        <v>163</v>
      </c>
      <c r="C9" s="248"/>
      <c r="D9" s="248"/>
      <c r="E9" s="248"/>
      <c r="F9" s="248"/>
    </row>
    <row r="10" spans="1:9">
      <c r="B10" s="222"/>
      <c r="C10" s="248" t="s">
        <v>371</v>
      </c>
      <c r="D10" s="248"/>
    </row>
    <row r="11" spans="1:9">
      <c r="C11" s="248" t="s">
        <v>164</v>
      </c>
      <c r="D11" s="248"/>
    </row>
    <row r="12" spans="1:9">
      <c r="A12" s="223" t="s">
        <v>254</v>
      </c>
    </row>
    <row r="13" spans="1:9">
      <c r="A13" s="247" t="s">
        <v>255</v>
      </c>
      <c r="B13" s="247"/>
      <c r="C13" s="247"/>
      <c r="D13" s="247"/>
      <c r="E13" s="247"/>
      <c r="F13" s="247"/>
      <c r="G13" s="247"/>
      <c r="H13" s="247"/>
      <c r="I13" s="223"/>
    </row>
    <row r="14" spans="1:9">
      <c r="D14" s="215" t="s">
        <v>153</v>
      </c>
    </row>
    <row r="15" spans="1:9" ht="9" customHeight="1"/>
    <row r="16" spans="1:9">
      <c r="A16" s="215" t="s">
        <v>165</v>
      </c>
    </row>
    <row r="17" spans="1:8" ht="7.5" customHeight="1"/>
    <row r="18" spans="1:8">
      <c r="A18" s="234" t="s">
        <v>166</v>
      </c>
      <c r="B18" s="234"/>
      <c r="C18" s="234"/>
      <c r="D18" s="245" t="s">
        <v>249</v>
      </c>
      <c r="E18" s="245"/>
      <c r="F18" s="245"/>
      <c r="G18" s="245"/>
      <c r="H18" s="245"/>
    </row>
    <row r="19" spans="1:8">
      <c r="A19" s="245" t="s">
        <v>167</v>
      </c>
      <c r="B19" s="245"/>
      <c r="C19" s="245"/>
      <c r="D19" s="256">
        <v>2003</v>
      </c>
      <c r="E19" s="245"/>
      <c r="F19" s="245"/>
      <c r="G19" s="245"/>
      <c r="H19" s="245"/>
    </row>
    <row r="20" spans="1:8">
      <c r="A20" s="245" t="s">
        <v>250</v>
      </c>
      <c r="B20" s="245"/>
      <c r="C20" s="245"/>
      <c r="D20" s="245" t="s">
        <v>251</v>
      </c>
      <c r="E20" s="245"/>
      <c r="F20" s="245"/>
      <c r="G20" s="245"/>
      <c r="H20" s="245"/>
    </row>
    <row r="21" spans="1:8" ht="30" customHeight="1">
      <c r="A21" s="245" t="s">
        <v>168</v>
      </c>
      <c r="B21" s="245"/>
      <c r="C21" s="245"/>
      <c r="D21" s="257" t="s">
        <v>457</v>
      </c>
      <c r="E21" s="257"/>
      <c r="F21" s="257"/>
      <c r="G21" s="257"/>
      <c r="H21" s="257"/>
    </row>
    <row r="22" spans="1:8">
      <c r="A22" s="245" t="s">
        <v>169</v>
      </c>
      <c r="B22" s="245"/>
      <c r="C22" s="245"/>
      <c r="D22" s="245">
        <v>32359252</v>
      </c>
      <c r="E22" s="245"/>
      <c r="F22" s="245"/>
      <c r="G22" s="245"/>
      <c r="H22" s="245"/>
    </row>
    <row r="23" spans="1:8" ht="46.5" customHeight="1">
      <c r="A23" s="244" t="s">
        <v>170</v>
      </c>
      <c r="B23" s="244"/>
      <c r="C23" s="244"/>
      <c r="D23" s="245" t="s">
        <v>450</v>
      </c>
      <c r="E23" s="245"/>
      <c r="F23" s="245"/>
      <c r="G23" s="245"/>
      <c r="H23" s="245"/>
    </row>
    <row r="24" spans="1:8">
      <c r="A24" s="245" t="s">
        <v>171</v>
      </c>
      <c r="B24" s="245"/>
      <c r="C24" s="245"/>
      <c r="D24" s="245" t="s">
        <v>451</v>
      </c>
      <c r="E24" s="245"/>
      <c r="F24" s="245"/>
      <c r="G24" s="245"/>
      <c r="H24" s="245"/>
    </row>
    <row r="25" spans="1:8" ht="27.75" customHeight="1">
      <c r="A25" s="244" t="s">
        <v>172</v>
      </c>
      <c r="B25" s="244"/>
      <c r="C25" s="244"/>
      <c r="D25" s="245" t="s">
        <v>265</v>
      </c>
      <c r="E25" s="245"/>
      <c r="F25" s="245"/>
      <c r="G25" s="245"/>
      <c r="H25" s="245"/>
    </row>
    <row r="26" spans="1:8" ht="28.5" customHeight="1">
      <c r="A26" s="244" t="s">
        <v>173</v>
      </c>
      <c r="B26" s="244"/>
      <c r="C26" s="244"/>
      <c r="D26" s="255">
        <f>1182817/1000</f>
        <v>1182.817</v>
      </c>
      <c r="E26" s="255"/>
      <c r="F26" s="255"/>
      <c r="G26" s="255"/>
      <c r="H26" s="255"/>
    </row>
    <row r="27" spans="1:8" ht="31.5" customHeight="1">
      <c r="A27" s="244" t="s">
        <v>174</v>
      </c>
      <c r="B27" s="244"/>
      <c r="C27" s="244"/>
      <c r="D27" s="245">
        <v>14842</v>
      </c>
      <c r="E27" s="245"/>
      <c r="F27" s="245"/>
      <c r="G27" s="245"/>
      <c r="H27" s="245"/>
    </row>
    <row r="28" spans="1:8" ht="45" customHeight="1">
      <c r="A28" s="244" t="s">
        <v>175</v>
      </c>
      <c r="B28" s="244"/>
      <c r="C28" s="244"/>
      <c r="D28" s="245">
        <v>663.5</v>
      </c>
      <c r="E28" s="245"/>
      <c r="F28" s="245"/>
      <c r="G28" s="245"/>
      <c r="H28" s="245"/>
    </row>
    <row r="29" spans="1:8" ht="43.5" customHeight="1">
      <c r="A29" s="244" t="s">
        <v>176</v>
      </c>
      <c r="B29" s="244"/>
      <c r="C29" s="244"/>
      <c r="D29" s="245">
        <v>317</v>
      </c>
      <c r="E29" s="245"/>
      <c r="F29" s="245"/>
      <c r="G29" s="245"/>
      <c r="H29" s="245"/>
    </row>
    <row r="30" spans="1:8">
      <c r="A30" s="224" t="s">
        <v>177</v>
      </c>
      <c r="B30" s="224"/>
      <c r="C30" s="224"/>
      <c r="D30" s="224"/>
      <c r="E30" s="224"/>
      <c r="F30" s="224"/>
      <c r="G30" s="224"/>
      <c r="H30" s="224"/>
    </row>
    <row r="31" spans="1:8" ht="9" customHeight="1">
      <c r="A31" s="225"/>
      <c r="B31" s="225"/>
      <c r="C31" s="225"/>
      <c r="D31" s="225"/>
      <c r="E31" s="225"/>
      <c r="F31" s="225"/>
      <c r="G31" s="225"/>
      <c r="H31" s="225"/>
    </row>
    <row r="32" spans="1:8" ht="30.75" customHeight="1">
      <c r="A32" s="246" t="s">
        <v>178</v>
      </c>
      <c r="B32" s="246"/>
      <c r="C32" s="246"/>
      <c r="D32" s="244" t="s">
        <v>195</v>
      </c>
      <c r="E32" s="244"/>
      <c r="F32" s="244"/>
      <c r="G32" s="244"/>
      <c r="H32" s="244"/>
    </row>
    <row r="33" spans="1:8" ht="30" customHeight="1">
      <c r="A33" s="244" t="s">
        <v>179</v>
      </c>
      <c r="B33" s="244"/>
      <c r="C33" s="244"/>
      <c r="D33" s="245" t="s">
        <v>366</v>
      </c>
      <c r="E33" s="245"/>
      <c r="F33" s="245"/>
      <c r="G33" s="245"/>
      <c r="H33" s="245"/>
    </row>
    <row r="34" spans="1:8" ht="63" customHeight="1">
      <c r="A34" s="244" t="s">
        <v>180</v>
      </c>
      <c r="B34" s="244"/>
      <c r="C34" s="244"/>
      <c r="D34" s="245" t="s">
        <v>266</v>
      </c>
      <c r="E34" s="245"/>
      <c r="F34" s="245"/>
      <c r="G34" s="245"/>
      <c r="H34" s="245"/>
    </row>
    <row r="35" spans="1:8" ht="75.75" customHeight="1">
      <c r="A35" s="254" t="s">
        <v>181</v>
      </c>
      <c r="B35" s="254"/>
      <c r="C35" s="254"/>
      <c r="D35" s="244" t="s">
        <v>458</v>
      </c>
      <c r="E35" s="244"/>
      <c r="F35" s="244"/>
      <c r="G35" s="244"/>
      <c r="H35" s="244"/>
    </row>
    <row r="36" spans="1:8">
      <c r="A36" s="224" t="s">
        <v>182</v>
      </c>
      <c r="B36" s="224"/>
      <c r="C36" s="224"/>
      <c r="D36" s="224"/>
      <c r="E36" s="224"/>
      <c r="F36" s="224"/>
      <c r="G36" s="224"/>
      <c r="H36" s="224"/>
    </row>
    <row r="37" spans="1:8">
      <c r="A37" s="224"/>
      <c r="B37" s="224"/>
      <c r="C37" s="224"/>
      <c r="D37" s="224"/>
      <c r="E37" s="224"/>
      <c r="F37" s="224"/>
      <c r="G37" s="224"/>
      <c r="H37" s="224"/>
    </row>
    <row r="38" spans="1:8" ht="33.75" customHeight="1">
      <c r="A38" s="244" t="s">
        <v>183</v>
      </c>
      <c r="B38" s="244"/>
      <c r="C38" s="244"/>
      <c r="D38" s="245">
        <v>3439.27</v>
      </c>
      <c r="E38" s="245"/>
      <c r="F38" s="245"/>
      <c r="G38" s="245"/>
      <c r="H38" s="245"/>
    </row>
    <row r="39" spans="1:8">
      <c r="A39" s="245" t="s">
        <v>184</v>
      </c>
      <c r="B39" s="245"/>
      <c r="C39" s="245"/>
      <c r="D39" s="245">
        <v>3439.27</v>
      </c>
      <c r="E39" s="245"/>
      <c r="F39" s="245"/>
      <c r="G39" s="245"/>
      <c r="H39" s="245"/>
    </row>
    <row r="40" spans="1:8">
      <c r="A40" s="245" t="s">
        <v>185</v>
      </c>
      <c r="B40" s="245"/>
      <c r="C40" s="245"/>
      <c r="D40" s="246"/>
      <c r="E40" s="246"/>
      <c r="F40" s="246"/>
      <c r="G40" s="246"/>
      <c r="H40" s="246"/>
    </row>
    <row r="41" spans="1:8">
      <c r="A41" s="245" t="s">
        <v>186</v>
      </c>
      <c r="B41" s="245"/>
      <c r="C41" s="245"/>
      <c r="D41" s="246"/>
      <c r="E41" s="246"/>
      <c r="F41" s="246"/>
      <c r="G41" s="246"/>
      <c r="H41" s="246"/>
    </row>
    <row r="42" spans="1:8">
      <c r="A42" s="245" t="s">
        <v>187</v>
      </c>
      <c r="B42" s="245"/>
      <c r="C42" s="245"/>
      <c r="D42" s="246"/>
      <c r="E42" s="246"/>
      <c r="F42" s="246"/>
      <c r="G42" s="246"/>
      <c r="H42" s="246"/>
    </row>
    <row r="43" spans="1:8" ht="42" customHeight="1">
      <c r="A43" s="244" t="s">
        <v>188</v>
      </c>
      <c r="B43" s="244"/>
      <c r="C43" s="244"/>
      <c r="D43" s="246"/>
      <c r="E43" s="246"/>
      <c r="F43" s="246"/>
      <c r="G43" s="246"/>
      <c r="H43" s="246"/>
    </row>
    <row r="44" spans="1:8" ht="47.25" customHeight="1">
      <c r="A44" s="244" t="s">
        <v>189</v>
      </c>
      <c r="B44" s="244"/>
      <c r="C44" s="244"/>
      <c r="D44" s="246"/>
      <c r="E44" s="246"/>
      <c r="F44" s="246"/>
      <c r="G44" s="246"/>
      <c r="H44" s="246"/>
    </row>
    <row r="45" spans="1:8" ht="59.25" customHeight="1">
      <c r="A45" s="244" t="s">
        <v>190</v>
      </c>
      <c r="B45" s="244"/>
      <c r="C45" s="244"/>
      <c r="D45" s="245"/>
      <c r="E45" s="245"/>
      <c r="F45" s="245"/>
      <c r="G45" s="245"/>
      <c r="H45" s="245"/>
    </row>
    <row r="46" spans="1:8" ht="43.5" customHeight="1">
      <c r="A46" s="244" t="s">
        <v>191</v>
      </c>
      <c r="B46" s="244"/>
      <c r="C46" s="244"/>
      <c r="D46" s="246"/>
      <c r="E46" s="246"/>
      <c r="F46" s="246"/>
      <c r="G46" s="246"/>
      <c r="H46" s="246"/>
    </row>
    <row r="47" spans="1:8" ht="58.5" customHeight="1">
      <c r="A47" s="244" t="s">
        <v>367</v>
      </c>
      <c r="B47" s="244"/>
      <c r="C47" s="244"/>
      <c r="D47" s="250">
        <v>1</v>
      </c>
      <c r="E47" s="246"/>
      <c r="F47" s="246"/>
      <c r="G47" s="246"/>
      <c r="H47" s="246"/>
    </row>
    <row r="48" spans="1:8" ht="44.25" customHeight="1">
      <c r="A48" s="253" t="s">
        <v>192</v>
      </c>
      <c r="B48" s="253"/>
      <c r="C48" s="253"/>
      <c r="D48" s="250"/>
      <c r="E48" s="246"/>
      <c r="F48" s="246"/>
      <c r="G48" s="246"/>
      <c r="H48" s="246"/>
    </row>
    <row r="49" spans="1:14" ht="74.25" customHeight="1">
      <c r="A49" s="244" t="s">
        <v>193</v>
      </c>
      <c r="B49" s="244"/>
      <c r="C49" s="244"/>
      <c r="D49" s="246"/>
      <c r="E49" s="246"/>
      <c r="F49" s="246"/>
      <c r="G49" s="246"/>
      <c r="H49" s="246"/>
    </row>
    <row r="50" spans="1:14" ht="57" customHeight="1">
      <c r="A50" s="244" t="s">
        <v>194</v>
      </c>
      <c r="B50" s="244"/>
      <c r="C50" s="244"/>
      <c r="D50" s="246"/>
      <c r="E50" s="246"/>
      <c r="F50" s="246"/>
      <c r="G50" s="246"/>
      <c r="H50" s="246"/>
    </row>
    <row r="51" spans="1:14">
      <c r="A51" s="245" t="s">
        <v>195</v>
      </c>
      <c r="B51" s="245"/>
      <c r="C51" s="245"/>
      <c r="D51" s="234"/>
      <c r="E51" s="234"/>
      <c r="F51" s="234"/>
      <c r="G51" s="234"/>
      <c r="H51" s="234"/>
    </row>
    <row r="52" spans="1:14">
      <c r="A52" s="215" t="s">
        <v>196</v>
      </c>
      <c r="K52" s="226"/>
      <c r="L52" s="226"/>
    </row>
    <row r="53" spans="1:14">
      <c r="K53" s="226"/>
      <c r="L53" s="226"/>
    </row>
    <row r="54" spans="1:14">
      <c r="A54" s="244" t="s">
        <v>197</v>
      </c>
      <c r="B54" s="244"/>
      <c r="C54" s="244"/>
      <c r="D54" s="252">
        <v>2979.9</v>
      </c>
      <c r="E54" s="252"/>
      <c r="F54" s="252"/>
      <c r="G54" s="252"/>
      <c r="H54" s="252"/>
      <c r="J54" s="227"/>
      <c r="K54" s="228"/>
      <c r="L54" s="226"/>
    </row>
    <row r="55" spans="1:14">
      <c r="A55" s="244" t="s">
        <v>198</v>
      </c>
      <c r="B55" s="244"/>
      <c r="C55" s="244"/>
      <c r="D55" s="251">
        <v>9.9900000000000006E-3</v>
      </c>
      <c r="E55" s="251"/>
      <c r="F55" s="251"/>
      <c r="G55" s="251"/>
      <c r="H55" s="251"/>
      <c r="K55" s="228"/>
      <c r="L55" s="226"/>
    </row>
    <row r="56" spans="1:14" ht="29.25" customHeight="1">
      <c r="A56" s="244" t="s">
        <v>199</v>
      </c>
      <c r="B56" s="244"/>
      <c r="C56" s="244"/>
      <c r="D56" s="249">
        <v>4.25</v>
      </c>
      <c r="E56" s="249"/>
      <c r="F56" s="249"/>
      <c r="G56" s="249"/>
      <c r="H56" s="249"/>
      <c r="J56" s="229"/>
      <c r="K56" s="228"/>
      <c r="L56" s="226"/>
    </row>
    <row r="57" spans="1:14">
      <c r="A57" s="244" t="s">
        <v>200</v>
      </c>
      <c r="B57" s="244"/>
      <c r="C57" s="244"/>
      <c r="D57" s="249">
        <v>0.11</v>
      </c>
      <c r="E57" s="249"/>
      <c r="F57" s="249"/>
      <c r="G57" s="249"/>
      <c r="H57" s="249"/>
      <c r="K57" s="230"/>
      <c r="L57" s="226"/>
      <c r="N57" s="231"/>
    </row>
    <row r="58" spans="1:14">
      <c r="K58" s="226"/>
      <c r="L58" s="226"/>
    </row>
    <row r="59" spans="1:14">
      <c r="A59" s="215" t="s">
        <v>256</v>
      </c>
    </row>
    <row r="60" spans="1:14">
      <c r="E60" s="232" t="s">
        <v>131</v>
      </c>
      <c r="G60" s="232" t="s">
        <v>201</v>
      </c>
    </row>
    <row r="62" spans="1:14">
      <c r="A62" s="215" t="s">
        <v>134</v>
      </c>
      <c r="L62" s="233"/>
    </row>
  </sheetData>
  <mergeCells count="70">
    <mergeCell ref="D18:H18"/>
    <mergeCell ref="D19:H19"/>
    <mergeCell ref="D20:H20"/>
    <mergeCell ref="D21:H21"/>
    <mergeCell ref="A23:C23"/>
    <mergeCell ref="A24:C24"/>
    <mergeCell ref="A25:C25"/>
    <mergeCell ref="D24:H24"/>
    <mergeCell ref="A19:C19"/>
    <mergeCell ref="A20:C20"/>
    <mergeCell ref="A21:C21"/>
    <mergeCell ref="A22:C22"/>
    <mergeCell ref="D23:H23"/>
    <mergeCell ref="D22:H22"/>
    <mergeCell ref="D25:H25"/>
    <mergeCell ref="A32:C32"/>
    <mergeCell ref="A29:C29"/>
    <mergeCell ref="D32:H32"/>
    <mergeCell ref="A26:C26"/>
    <mergeCell ref="A27:C27"/>
    <mergeCell ref="A28:C28"/>
    <mergeCell ref="D26:H26"/>
    <mergeCell ref="D27:H27"/>
    <mergeCell ref="D28:H28"/>
    <mergeCell ref="D29:H29"/>
    <mergeCell ref="D44:H44"/>
    <mergeCell ref="D33:H33"/>
    <mergeCell ref="D34:H34"/>
    <mergeCell ref="D35:H35"/>
    <mergeCell ref="D42:H42"/>
    <mergeCell ref="D43:H43"/>
    <mergeCell ref="D38:H38"/>
    <mergeCell ref="A48:C48"/>
    <mergeCell ref="D48:H48"/>
    <mergeCell ref="A47:C47"/>
    <mergeCell ref="A39:C39"/>
    <mergeCell ref="A33:C33"/>
    <mergeCell ref="A34:C34"/>
    <mergeCell ref="A35:C35"/>
    <mergeCell ref="A38:C38"/>
    <mergeCell ref="D55:H55"/>
    <mergeCell ref="A56:C56"/>
    <mergeCell ref="D56:H56"/>
    <mergeCell ref="D54:H54"/>
    <mergeCell ref="D46:H46"/>
    <mergeCell ref="A49:C49"/>
    <mergeCell ref="D49:H49"/>
    <mergeCell ref="A50:C50"/>
    <mergeCell ref="D50:H50"/>
    <mergeCell ref="A46:C46"/>
    <mergeCell ref="A13:H13"/>
    <mergeCell ref="B9:F9"/>
    <mergeCell ref="C10:D10"/>
    <mergeCell ref="C11:D11"/>
    <mergeCell ref="A57:C57"/>
    <mergeCell ref="D57:H57"/>
    <mergeCell ref="A51:C51"/>
    <mergeCell ref="D47:H47"/>
    <mergeCell ref="A54:C54"/>
    <mergeCell ref="A55:C55"/>
    <mergeCell ref="A45:C45"/>
    <mergeCell ref="D39:H39"/>
    <mergeCell ref="D45:H45"/>
    <mergeCell ref="A40:C40"/>
    <mergeCell ref="A41:C41"/>
    <mergeCell ref="A42:C42"/>
    <mergeCell ref="A43:C43"/>
    <mergeCell ref="A44:C44"/>
    <mergeCell ref="D40:H40"/>
    <mergeCell ref="D41:H41"/>
  </mergeCells>
  <phoneticPr fontId="26" type="noConversion"/>
  <pageMargins left="0.98425196850393704" right="0.70866141732283472" top="0.74803149606299213" bottom="0.74803149606299213" header="0.31496062992125984" footer="0.31496062992125984"/>
  <pageSetup paperSize="9" scale="95" orientation="portrait" verticalDpi="0" r:id="rId1"/>
  <headerFooter>
    <oddFooter>&amp;R6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50"/>
  <sheetViews>
    <sheetView view="pageLayout" zoomScale="130" zoomScaleNormal="100" zoomScaleSheetLayoutView="100" zoomScalePageLayoutView="130" workbookViewId="0">
      <selection activeCell="M33" sqref="M33:R33"/>
    </sheetView>
  </sheetViews>
  <sheetFormatPr defaultRowHeight="12"/>
  <cols>
    <col min="1" max="1" width="5.28515625" style="26" customWidth="1"/>
    <col min="2" max="2" width="15.42578125" style="27" customWidth="1"/>
    <col min="3" max="3" width="5" style="28" customWidth="1"/>
    <col min="4" max="4" width="8" style="28" customWidth="1"/>
    <col min="5" max="5" width="4.85546875" style="28" customWidth="1"/>
    <col min="6" max="7" width="4.5703125" style="28" customWidth="1"/>
    <col min="8" max="8" width="4.140625" style="28" customWidth="1"/>
    <col min="9" max="9" width="4.7109375" style="28" customWidth="1"/>
    <col min="10" max="10" width="5.5703125" style="28" customWidth="1"/>
    <col min="11" max="11" width="5.140625" style="28" customWidth="1"/>
    <col min="12" max="12" width="8.140625" style="28" customWidth="1"/>
    <col min="13" max="13" width="8.42578125" style="28" customWidth="1"/>
    <col min="14" max="14" width="6.28515625" style="28" customWidth="1"/>
    <col min="15" max="15" width="0.5703125" style="28" hidden="1" customWidth="1"/>
    <col min="16" max="17" width="6.28515625" style="28" customWidth="1"/>
    <col min="18" max="18" width="6.5703125" style="28" customWidth="1"/>
    <col min="19" max="19" width="4" style="28" customWidth="1"/>
    <col min="20" max="20" width="3" style="28" customWidth="1"/>
    <col min="21" max="21" width="4.140625" style="30" customWidth="1"/>
    <col min="22" max="23" width="6.42578125" style="30" customWidth="1"/>
    <col min="24" max="16384" width="9.140625" style="30"/>
  </cols>
  <sheetData>
    <row r="1" spans="1:23" ht="12" customHeight="1">
      <c r="L1" s="29"/>
      <c r="M1" s="29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5" customHeight="1">
      <c r="B2" s="286" t="s">
        <v>267</v>
      </c>
      <c r="C2" s="286"/>
      <c r="D2" s="286"/>
      <c r="E2" s="286"/>
      <c r="N2" s="286" t="s">
        <v>268</v>
      </c>
      <c r="O2" s="286"/>
      <c r="P2" s="286"/>
      <c r="Q2" s="286"/>
      <c r="R2" s="286"/>
      <c r="S2" s="103"/>
      <c r="T2" s="31"/>
      <c r="U2" s="31"/>
      <c r="V2" s="31"/>
      <c r="W2" s="31"/>
    </row>
    <row r="3" spans="1:23" ht="12" customHeight="1">
      <c r="B3" s="287" t="s">
        <v>570</v>
      </c>
      <c r="C3" s="287"/>
      <c r="D3" s="287"/>
      <c r="E3" s="287"/>
      <c r="N3" s="72" t="s">
        <v>364</v>
      </c>
      <c r="O3" s="72"/>
      <c r="P3" s="72"/>
      <c r="Q3" s="72"/>
      <c r="R3" s="72"/>
      <c r="S3" s="72"/>
      <c r="T3" s="31"/>
      <c r="U3" s="31"/>
      <c r="V3" s="31"/>
      <c r="W3" s="31"/>
    </row>
    <row r="4" spans="1:23" ht="12" customHeight="1">
      <c r="B4" s="33" t="s">
        <v>151</v>
      </c>
      <c r="C4" s="34"/>
      <c r="D4" s="34"/>
      <c r="E4" s="34"/>
      <c r="N4" s="288" t="s">
        <v>129</v>
      </c>
      <c r="O4" s="288"/>
      <c r="P4" s="288"/>
      <c r="Q4" s="288"/>
      <c r="R4" s="288"/>
      <c r="S4" s="288"/>
      <c r="T4" s="31"/>
      <c r="U4" s="31"/>
      <c r="V4" s="31"/>
      <c r="W4" s="31"/>
    </row>
    <row r="5" spans="1:23" ht="12" customHeight="1">
      <c r="B5" s="235"/>
      <c r="C5" s="236"/>
      <c r="D5" s="236"/>
      <c r="E5" s="236"/>
      <c r="T5" s="31"/>
      <c r="U5" s="31"/>
      <c r="V5" s="31"/>
      <c r="W5" s="31"/>
    </row>
    <row r="6" spans="1:23" ht="12" customHeight="1">
      <c r="B6" s="290" t="s">
        <v>573</v>
      </c>
      <c r="C6" s="290"/>
      <c r="D6" s="290"/>
      <c r="E6" s="290"/>
      <c r="N6" s="237" t="s">
        <v>124</v>
      </c>
      <c r="O6" s="237"/>
      <c r="P6" s="237"/>
      <c r="Q6" s="237"/>
      <c r="R6" s="237" t="s">
        <v>365</v>
      </c>
      <c r="S6" s="237"/>
      <c r="T6" s="31"/>
      <c r="U6" s="31"/>
      <c r="V6" s="31"/>
      <c r="W6" s="31"/>
    </row>
    <row r="7" spans="1:23" ht="12" customHeight="1">
      <c r="B7" s="35" t="s">
        <v>134</v>
      </c>
      <c r="C7" s="106"/>
      <c r="D7" s="106"/>
      <c r="E7" s="106"/>
      <c r="N7" s="238"/>
      <c r="O7" s="105" t="s">
        <v>131</v>
      </c>
      <c r="P7" s="105"/>
      <c r="Q7" s="105"/>
      <c r="R7" s="288" t="s">
        <v>269</v>
      </c>
      <c r="S7" s="288"/>
      <c r="T7" s="31"/>
      <c r="U7" s="31"/>
      <c r="V7" s="31"/>
      <c r="W7" s="31"/>
    </row>
    <row r="8" spans="1:23" ht="12" customHeight="1">
      <c r="T8" s="31"/>
      <c r="U8" s="31"/>
      <c r="V8" s="31"/>
      <c r="W8" s="31"/>
    </row>
    <row r="9" spans="1:23" ht="12" customHeight="1">
      <c r="N9" s="104" t="s">
        <v>569</v>
      </c>
      <c r="O9" s="104"/>
      <c r="P9" s="104"/>
      <c r="Q9" s="104"/>
      <c r="R9" s="104"/>
      <c r="S9" s="104"/>
      <c r="T9" s="31"/>
      <c r="U9" s="31"/>
      <c r="V9" s="31"/>
      <c r="W9" s="31"/>
    </row>
    <row r="10" spans="1:23" ht="12" customHeight="1">
      <c r="N10" s="37" t="s">
        <v>134</v>
      </c>
      <c r="O10" s="238"/>
      <c r="P10" s="238"/>
      <c r="Q10" s="238"/>
      <c r="R10" s="238"/>
      <c r="S10" s="238"/>
      <c r="T10" s="31"/>
      <c r="U10" s="31"/>
      <c r="V10" s="31"/>
      <c r="W10" s="31"/>
    </row>
    <row r="11" spans="1:23" s="42" customFormat="1" ht="12.75" customHeight="1">
      <c r="A11" s="38"/>
      <c r="B11" s="39"/>
      <c r="C11" s="40"/>
      <c r="D11" s="40"/>
      <c r="E11" s="40"/>
      <c r="F11" s="29"/>
      <c r="G11" s="41"/>
      <c r="H11" s="41"/>
      <c r="I11" s="41"/>
      <c r="J11" s="41"/>
      <c r="K11" s="29"/>
      <c r="L11" s="29"/>
      <c r="M11" s="29"/>
      <c r="N11" s="29"/>
      <c r="O11" s="40"/>
      <c r="P11" s="40"/>
      <c r="Q11" s="40"/>
      <c r="R11" s="40"/>
      <c r="S11" s="29"/>
      <c r="T11" s="29"/>
    </row>
    <row r="12" spans="1:23" ht="22.5" customHeight="1">
      <c r="A12" s="291" t="s">
        <v>560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</row>
    <row r="13" spans="1:23" ht="20.25" customHeight="1">
      <c r="A13" s="292" t="s">
        <v>6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3" ht="23.25" hidden="1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3" ht="15" hidden="1" customHeight="1">
      <c r="A15" s="76"/>
      <c r="B15" s="76"/>
      <c r="C15" s="76"/>
      <c r="D15" s="76"/>
      <c r="E15" s="76"/>
      <c r="F15" s="76"/>
      <c r="G15" s="76"/>
      <c r="H15" s="76"/>
      <c r="I15" s="76"/>
      <c r="J15" s="30"/>
      <c r="K15" s="76"/>
      <c r="L15" s="76"/>
      <c r="M15" s="76"/>
      <c r="N15" s="76"/>
      <c r="O15" s="76"/>
      <c r="P15" s="215" t="s">
        <v>202</v>
      </c>
      <c r="Q15" s="76"/>
      <c r="R15" s="76"/>
      <c r="S15" s="76"/>
      <c r="T15" s="76"/>
    </row>
    <row r="16" spans="1:23" ht="13.5" hidden="1" customHeight="1">
      <c r="A16" s="76"/>
      <c r="B16" s="76"/>
      <c r="C16" s="76"/>
      <c r="D16" s="76"/>
      <c r="E16" s="76"/>
      <c r="F16" s="76"/>
      <c r="G16" s="76"/>
      <c r="H16" s="76"/>
      <c r="I16" s="76"/>
      <c r="J16" s="30"/>
      <c r="K16" s="76"/>
      <c r="L16" s="76"/>
      <c r="M16" s="76"/>
      <c r="N16" s="76"/>
      <c r="O16" s="76"/>
      <c r="P16" s="215" t="s">
        <v>0</v>
      </c>
      <c r="Q16" s="76"/>
      <c r="R16" s="76"/>
      <c r="S16" s="76"/>
      <c r="T16" s="76"/>
    </row>
    <row r="17" spans="1:20" ht="12.75" hidden="1" customHeight="1">
      <c r="A17" s="76"/>
      <c r="B17" s="76"/>
      <c r="C17" s="76"/>
      <c r="D17" s="76"/>
      <c r="E17" s="76"/>
      <c r="F17" s="76"/>
      <c r="G17" s="76"/>
      <c r="H17" s="76"/>
      <c r="I17" s="76"/>
      <c r="J17" s="30"/>
      <c r="K17" s="76"/>
      <c r="L17" s="76"/>
      <c r="M17" s="76"/>
      <c r="N17" s="76"/>
      <c r="O17" s="76"/>
      <c r="P17" s="215" t="s">
        <v>1</v>
      </c>
      <c r="Q17" s="76"/>
      <c r="R17" s="76"/>
      <c r="S17" s="76"/>
      <c r="T17" s="76"/>
    </row>
    <row r="18" spans="1:20" ht="13.5" hidden="1" customHeight="1">
      <c r="A18" s="76"/>
      <c r="B18" s="76"/>
      <c r="C18" s="76"/>
      <c r="D18" s="76"/>
      <c r="E18" s="76"/>
      <c r="F18" s="76"/>
      <c r="G18" s="76"/>
      <c r="H18" s="76"/>
      <c r="I18" s="76"/>
      <c r="J18" s="30"/>
      <c r="K18" s="76"/>
      <c r="L18" s="76"/>
      <c r="M18" s="76"/>
      <c r="N18" s="76"/>
      <c r="O18" s="76"/>
      <c r="P18" s="215" t="s">
        <v>2</v>
      </c>
      <c r="Q18" s="76"/>
      <c r="R18" s="76"/>
      <c r="S18" s="76"/>
      <c r="T18" s="76"/>
    </row>
    <row r="19" spans="1:20" ht="12.75" hidden="1" customHeight="1">
      <c r="A19" s="76"/>
      <c r="B19" s="76"/>
      <c r="C19" s="76"/>
      <c r="D19" s="76"/>
      <c r="E19" s="76"/>
      <c r="F19" s="76"/>
      <c r="G19" s="76"/>
      <c r="H19" s="76"/>
      <c r="I19" s="76"/>
      <c r="J19" s="30"/>
      <c r="K19" s="76"/>
      <c r="L19" s="76"/>
      <c r="M19" s="76"/>
      <c r="N19" s="76"/>
      <c r="O19" s="76"/>
      <c r="P19" s="215" t="s">
        <v>3</v>
      </c>
      <c r="Q19" s="76"/>
      <c r="R19" s="76"/>
      <c r="S19" s="76"/>
      <c r="T19" s="76"/>
    </row>
    <row r="20" spans="1:20" ht="12.75" hidden="1" customHeight="1">
      <c r="A20" s="76"/>
      <c r="B20" s="76"/>
      <c r="C20" s="76"/>
      <c r="D20" s="76"/>
      <c r="E20" s="76"/>
      <c r="F20" s="76"/>
      <c r="G20" s="76"/>
      <c r="H20" s="76"/>
      <c r="I20" s="76"/>
      <c r="J20" s="30"/>
      <c r="K20" s="76"/>
      <c r="L20" s="76"/>
      <c r="M20" s="76"/>
      <c r="N20" s="76"/>
      <c r="O20" s="76"/>
      <c r="P20" s="215" t="s">
        <v>4</v>
      </c>
      <c r="Q20" s="76"/>
      <c r="R20" s="76"/>
      <c r="S20" s="76"/>
      <c r="T20" s="76"/>
    </row>
    <row r="21" spans="1:20" ht="12.75" hidden="1" customHeight="1">
      <c r="A21" s="76"/>
      <c r="B21" s="76"/>
      <c r="C21" s="76"/>
      <c r="D21" s="76"/>
      <c r="E21" s="76"/>
      <c r="F21" s="76"/>
      <c r="G21" s="76"/>
      <c r="H21" s="76"/>
      <c r="I21" s="76"/>
      <c r="J21" s="30"/>
      <c r="K21" s="76"/>
      <c r="L21" s="76"/>
      <c r="M21" s="76"/>
      <c r="N21" s="76"/>
      <c r="O21" s="76"/>
      <c r="P21" s="215"/>
      <c r="Q21" s="76"/>
      <c r="R21" s="76"/>
      <c r="S21" s="76"/>
      <c r="T21" s="76"/>
    </row>
    <row r="22" spans="1:20" ht="12.75" hidden="1" customHeight="1">
      <c r="A22" s="76"/>
      <c r="B22" s="76"/>
      <c r="C22" s="76"/>
      <c r="D22" s="76"/>
      <c r="E22" s="76"/>
      <c r="F22" s="76"/>
      <c r="G22" s="76"/>
      <c r="H22" s="76"/>
      <c r="I22" s="76"/>
      <c r="J22" s="30"/>
      <c r="K22" s="76"/>
      <c r="L22" s="76"/>
      <c r="M22" s="76"/>
      <c r="N22" s="76"/>
      <c r="O22" s="76"/>
      <c r="P22" s="215"/>
      <c r="Q22" s="76"/>
      <c r="R22" s="76"/>
      <c r="S22" s="76"/>
      <c r="T22" s="76"/>
    </row>
    <row r="23" spans="1:20" ht="12.75" hidden="1" customHeight="1">
      <c r="A23" s="215" t="s">
        <v>148</v>
      </c>
      <c r="B23" s="76"/>
      <c r="C23" s="76"/>
      <c r="D23" s="76"/>
      <c r="E23" s="76"/>
      <c r="F23" s="76"/>
      <c r="G23" s="76"/>
      <c r="H23" s="76"/>
      <c r="I23" s="76"/>
      <c r="J23" s="30"/>
      <c r="K23" s="215" t="s">
        <v>145</v>
      </c>
      <c r="L23" s="76"/>
      <c r="M23" s="76"/>
      <c r="N23" s="76"/>
      <c r="O23" s="76"/>
      <c r="P23" s="215"/>
      <c r="Q23" s="76"/>
      <c r="R23" s="76"/>
      <c r="S23" s="76"/>
      <c r="T23" s="76"/>
    </row>
    <row r="24" spans="1:20" ht="12.75" hidden="1" customHeight="1">
      <c r="A24" s="215"/>
      <c r="B24" s="76"/>
      <c r="C24" s="76"/>
      <c r="D24" s="76"/>
      <c r="E24" s="76"/>
      <c r="F24" s="76"/>
      <c r="G24" s="76"/>
      <c r="H24" s="76"/>
      <c r="I24" s="76"/>
      <c r="J24" s="30"/>
      <c r="K24" s="215"/>
      <c r="L24" s="76"/>
      <c r="M24" s="76"/>
      <c r="N24" s="76"/>
      <c r="O24" s="76"/>
      <c r="P24" s="215"/>
      <c r="Q24" s="76"/>
      <c r="R24" s="76"/>
      <c r="S24" s="76"/>
      <c r="T24" s="76"/>
    </row>
    <row r="25" spans="1:20" ht="12.75" hidden="1" customHeight="1">
      <c r="A25" s="215" t="s">
        <v>154</v>
      </c>
      <c r="B25" s="76"/>
      <c r="C25" s="76"/>
      <c r="D25" s="76"/>
      <c r="E25" s="76"/>
      <c r="F25" s="76"/>
      <c r="G25" s="76"/>
      <c r="H25" s="76"/>
      <c r="I25" s="76"/>
      <c r="J25" s="30"/>
      <c r="K25" s="215" t="s">
        <v>257</v>
      </c>
      <c r="L25" s="76"/>
      <c r="M25" s="76"/>
      <c r="N25" s="76"/>
      <c r="O25" s="76"/>
      <c r="P25" s="215"/>
      <c r="Q25" s="76"/>
      <c r="R25" s="76"/>
      <c r="S25" s="76"/>
      <c r="T25" s="76"/>
    </row>
    <row r="26" spans="1:20" ht="12.75" hidden="1" customHeight="1">
      <c r="A26" s="215" t="s">
        <v>156</v>
      </c>
      <c r="B26" s="76"/>
      <c r="C26" s="76"/>
      <c r="D26" s="76"/>
      <c r="E26" s="76"/>
      <c r="F26" s="76"/>
      <c r="G26" s="76"/>
      <c r="H26" s="76"/>
      <c r="I26" s="76"/>
      <c r="J26" s="30"/>
      <c r="K26" s="215" t="s">
        <v>129</v>
      </c>
      <c r="L26" s="76"/>
      <c r="M26" s="76"/>
      <c r="N26" s="76"/>
      <c r="O26" s="76"/>
      <c r="P26" s="215"/>
      <c r="Q26" s="76"/>
      <c r="R26" s="76"/>
      <c r="S26" s="76"/>
      <c r="T26" s="76"/>
    </row>
    <row r="27" spans="1:20" ht="24.75" hidden="1" customHeight="1">
      <c r="A27" s="239" t="s">
        <v>155</v>
      </c>
      <c r="B27" s="79"/>
      <c r="C27" s="79"/>
      <c r="D27" s="79"/>
      <c r="E27" s="79"/>
      <c r="F27" s="79"/>
      <c r="G27" s="76"/>
      <c r="H27" s="76"/>
      <c r="I27" s="76"/>
      <c r="J27" s="76"/>
      <c r="K27" s="215" t="s">
        <v>258</v>
      </c>
      <c r="L27" s="76"/>
      <c r="M27" s="76"/>
      <c r="N27" s="76"/>
      <c r="O27" s="76"/>
      <c r="P27" s="76"/>
      <c r="Q27" s="76"/>
      <c r="R27" s="76"/>
      <c r="S27" s="76"/>
      <c r="T27" s="76"/>
    </row>
    <row r="28" spans="1:20" ht="12" hidden="1" customHeight="1">
      <c r="A28" s="215"/>
      <c r="B28" s="76"/>
      <c r="C28" s="76"/>
      <c r="D28" s="76"/>
      <c r="E28" s="76"/>
      <c r="F28" s="76"/>
      <c r="G28" s="76"/>
      <c r="H28" s="76"/>
      <c r="I28" s="76"/>
      <c r="J28" s="76"/>
      <c r="K28" s="215" t="s">
        <v>131</v>
      </c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20.25" hidden="1" customHeight="1">
      <c r="A29" s="215" t="s">
        <v>157</v>
      </c>
      <c r="B29" s="76"/>
      <c r="C29" s="76"/>
      <c r="D29" s="76"/>
      <c r="E29" s="76"/>
      <c r="F29" s="76"/>
      <c r="G29" s="76"/>
      <c r="H29" s="76"/>
      <c r="I29" s="76"/>
      <c r="J29" s="76"/>
      <c r="K29" s="215" t="s">
        <v>158</v>
      </c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2" hidden="1" customHeight="1">
      <c r="A30" s="215" t="s">
        <v>134</v>
      </c>
      <c r="B30" s="76"/>
      <c r="C30" s="76"/>
      <c r="D30" s="76"/>
      <c r="E30" s="76"/>
      <c r="F30" s="76"/>
      <c r="G30" s="76"/>
      <c r="H30" s="76"/>
      <c r="I30" s="76"/>
      <c r="J30" s="76"/>
      <c r="K30" s="215" t="s">
        <v>134</v>
      </c>
      <c r="L30" s="76"/>
      <c r="M30" s="76"/>
      <c r="N30" s="76"/>
      <c r="O30" s="76"/>
      <c r="P30" s="76"/>
      <c r="Q30" s="76"/>
      <c r="R30" s="76"/>
      <c r="S30" s="76"/>
      <c r="T30" s="76"/>
    </row>
    <row r="31" spans="1:20" ht="24" hidden="1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30"/>
      <c r="L31" s="76"/>
      <c r="M31" s="76"/>
      <c r="N31" s="76"/>
      <c r="O31" s="76"/>
      <c r="P31" s="76"/>
      <c r="Q31" s="76"/>
      <c r="R31" s="76"/>
      <c r="S31" s="76"/>
      <c r="T31" s="76"/>
    </row>
    <row r="32" spans="1:20" ht="15" customHeight="1">
      <c r="A32" s="289" t="s">
        <v>270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</row>
    <row r="33" spans="1:23" ht="48.75" customHeight="1">
      <c r="A33" s="264" t="s">
        <v>7</v>
      </c>
      <c r="B33" s="267" t="s">
        <v>203</v>
      </c>
      <c r="C33" s="267" t="s">
        <v>204</v>
      </c>
      <c r="D33" s="276" t="s">
        <v>271</v>
      </c>
      <c r="E33" s="277"/>
      <c r="F33" s="277"/>
      <c r="G33" s="277"/>
      <c r="H33" s="277"/>
      <c r="I33" s="277"/>
      <c r="J33" s="278"/>
      <c r="K33" s="276" t="s">
        <v>272</v>
      </c>
      <c r="L33" s="278"/>
      <c r="M33" s="276" t="s">
        <v>273</v>
      </c>
      <c r="N33" s="277"/>
      <c r="O33" s="277"/>
      <c r="P33" s="277"/>
      <c r="Q33" s="277"/>
      <c r="R33" s="278"/>
      <c r="S33" s="258" t="s">
        <v>274</v>
      </c>
      <c r="T33" s="258" t="s">
        <v>275</v>
      </c>
      <c r="U33" s="261" t="s">
        <v>276</v>
      </c>
      <c r="V33" s="261" t="s">
        <v>277</v>
      </c>
      <c r="W33" s="261" t="s">
        <v>278</v>
      </c>
    </row>
    <row r="34" spans="1:23" ht="15.75" customHeight="1">
      <c r="A34" s="265"/>
      <c r="B34" s="268"/>
      <c r="C34" s="268"/>
      <c r="D34" s="267" t="s">
        <v>279</v>
      </c>
      <c r="E34" s="283" t="s">
        <v>205</v>
      </c>
      <c r="F34" s="284"/>
      <c r="G34" s="284"/>
      <c r="H34" s="284"/>
      <c r="I34" s="284"/>
      <c r="J34" s="285"/>
      <c r="K34" s="293" t="s">
        <v>280</v>
      </c>
      <c r="L34" s="267" t="s">
        <v>281</v>
      </c>
      <c r="M34" s="296" t="s">
        <v>452</v>
      </c>
      <c r="N34" s="270" t="s">
        <v>282</v>
      </c>
      <c r="O34" s="271"/>
      <c r="P34" s="271"/>
      <c r="Q34" s="271"/>
      <c r="R34" s="272"/>
      <c r="S34" s="259"/>
      <c r="T34" s="259"/>
      <c r="U34" s="262"/>
      <c r="V34" s="262"/>
      <c r="W34" s="262"/>
    </row>
    <row r="35" spans="1:23" ht="28.5" customHeight="1">
      <c r="A35" s="265"/>
      <c r="B35" s="268"/>
      <c r="C35" s="268"/>
      <c r="D35" s="268"/>
      <c r="E35" s="279" t="s">
        <v>283</v>
      </c>
      <c r="F35" s="279" t="s">
        <v>207</v>
      </c>
      <c r="G35" s="279" t="s">
        <v>284</v>
      </c>
      <c r="H35" s="311" t="s">
        <v>208</v>
      </c>
      <c r="I35" s="312"/>
      <c r="J35" s="279" t="s">
        <v>285</v>
      </c>
      <c r="K35" s="294"/>
      <c r="L35" s="268"/>
      <c r="M35" s="297"/>
      <c r="N35" s="273"/>
      <c r="O35" s="274"/>
      <c r="P35" s="274"/>
      <c r="Q35" s="274"/>
      <c r="R35" s="275"/>
      <c r="S35" s="259"/>
      <c r="T35" s="259"/>
      <c r="U35" s="262"/>
      <c r="V35" s="262"/>
      <c r="W35" s="262"/>
    </row>
    <row r="36" spans="1:23" ht="72" customHeight="1">
      <c r="A36" s="266"/>
      <c r="B36" s="269"/>
      <c r="C36" s="269"/>
      <c r="D36" s="269"/>
      <c r="E36" s="280"/>
      <c r="F36" s="280"/>
      <c r="G36" s="280"/>
      <c r="H36" s="75" t="s">
        <v>209</v>
      </c>
      <c r="I36" s="177" t="s">
        <v>286</v>
      </c>
      <c r="J36" s="280"/>
      <c r="K36" s="295"/>
      <c r="L36" s="269"/>
      <c r="M36" s="298"/>
      <c r="N36" s="281" t="s">
        <v>287</v>
      </c>
      <c r="O36" s="282"/>
      <c r="P36" s="78" t="s">
        <v>372</v>
      </c>
      <c r="Q36" s="78" t="s">
        <v>373</v>
      </c>
      <c r="R36" s="77" t="s">
        <v>374</v>
      </c>
      <c r="S36" s="260"/>
      <c r="T36" s="260"/>
      <c r="U36" s="263"/>
      <c r="V36" s="263"/>
      <c r="W36" s="263"/>
    </row>
    <row r="37" spans="1:23" s="45" customFormat="1" ht="15.75" customHeight="1">
      <c r="A37" s="43">
        <v>1</v>
      </c>
      <c r="B37" s="202">
        <v>2</v>
      </c>
      <c r="C37" s="204">
        <v>3</v>
      </c>
      <c r="D37" s="204">
        <v>4</v>
      </c>
      <c r="E37" s="204">
        <v>5</v>
      </c>
      <c r="F37" s="204">
        <v>6</v>
      </c>
      <c r="G37" s="44">
        <v>7</v>
      </c>
      <c r="H37" s="204">
        <v>8</v>
      </c>
      <c r="I37" s="204">
        <v>9</v>
      </c>
      <c r="J37" s="204">
        <v>10</v>
      </c>
      <c r="K37" s="202">
        <v>11</v>
      </c>
      <c r="L37" s="202">
        <v>12</v>
      </c>
      <c r="M37" s="202">
        <v>13</v>
      </c>
      <c r="N37" s="303">
        <v>14</v>
      </c>
      <c r="O37" s="304"/>
      <c r="P37" s="202">
        <v>15</v>
      </c>
      <c r="Q37" s="202">
        <v>16</v>
      </c>
      <c r="R37" s="202">
        <v>17</v>
      </c>
      <c r="S37" s="202">
        <v>18</v>
      </c>
      <c r="T37" s="202">
        <v>19</v>
      </c>
      <c r="U37" s="204">
        <v>20</v>
      </c>
      <c r="V37" s="204">
        <v>21</v>
      </c>
      <c r="W37" s="204">
        <v>22</v>
      </c>
    </row>
    <row r="38" spans="1:23" ht="13.5" customHeight="1">
      <c r="A38" s="43" t="s">
        <v>288</v>
      </c>
      <c r="B38" s="305" t="s">
        <v>289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7"/>
    </row>
    <row r="39" spans="1:23" ht="25.5" customHeight="1">
      <c r="A39" s="46" t="s">
        <v>290</v>
      </c>
      <c r="B39" s="308" t="s">
        <v>561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10"/>
    </row>
    <row r="40" spans="1:23" ht="13.5" customHeight="1">
      <c r="A40" s="46" t="s">
        <v>291</v>
      </c>
      <c r="B40" s="301" t="s">
        <v>292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</row>
    <row r="41" spans="1:23">
      <c r="A41" s="46"/>
      <c r="B41" s="202"/>
      <c r="C41" s="47"/>
      <c r="D41" s="204"/>
      <c r="E41" s="154" t="s">
        <v>293</v>
      </c>
      <c r="F41" s="154" t="s">
        <v>293</v>
      </c>
      <c r="G41" s="154" t="s">
        <v>293</v>
      </c>
      <c r="H41" s="154" t="s">
        <v>212</v>
      </c>
      <c r="I41" s="154" t="s">
        <v>293</v>
      </c>
      <c r="J41" s="154" t="s">
        <v>212</v>
      </c>
      <c r="K41" s="154"/>
      <c r="L41" s="154"/>
      <c r="M41" s="154"/>
      <c r="N41" s="48"/>
      <c r="O41" s="48"/>
      <c r="P41" s="48"/>
      <c r="Q41" s="48"/>
      <c r="R41" s="204"/>
      <c r="S41" s="204"/>
      <c r="T41" s="204"/>
      <c r="U41" s="204"/>
      <c r="V41" s="204"/>
      <c r="W41" s="204"/>
    </row>
    <row r="42" spans="1:23" ht="15.75" hidden="1">
      <c r="A42" s="313" t="s">
        <v>300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</row>
    <row r="43" spans="1:23" hidden="1">
      <c r="A43" s="43">
        <v>1</v>
      </c>
      <c r="B43" s="202">
        <v>2</v>
      </c>
      <c r="C43" s="204">
        <v>3</v>
      </c>
      <c r="D43" s="204">
        <v>4</v>
      </c>
      <c r="E43" s="204">
        <v>5</v>
      </c>
      <c r="F43" s="204">
        <v>6</v>
      </c>
      <c r="G43" s="44">
        <v>7</v>
      </c>
      <c r="H43" s="204">
        <v>8</v>
      </c>
      <c r="I43" s="204">
        <v>9</v>
      </c>
      <c r="J43" s="204">
        <v>10</v>
      </c>
      <c r="K43" s="202">
        <v>11</v>
      </c>
      <c r="L43" s="202">
        <v>12</v>
      </c>
      <c r="M43" s="202">
        <v>13</v>
      </c>
      <c r="N43" s="315">
        <v>14</v>
      </c>
      <c r="O43" s="315"/>
      <c r="P43" s="202">
        <v>15</v>
      </c>
      <c r="Q43" s="202">
        <v>16</v>
      </c>
      <c r="R43" s="202">
        <v>17</v>
      </c>
      <c r="S43" s="202">
        <v>18</v>
      </c>
      <c r="T43" s="202">
        <v>19</v>
      </c>
      <c r="U43" s="204">
        <v>20</v>
      </c>
      <c r="V43" s="204">
        <v>21</v>
      </c>
      <c r="W43" s="204">
        <v>22</v>
      </c>
    </row>
    <row r="44" spans="1:23" ht="12.75" customHeight="1">
      <c r="A44" s="300" t="s">
        <v>294</v>
      </c>
      <c r="B44" s="300"/>
      <c r="C44" s="300"/>
      <c r="D44" s="201"/>
      <c r="E44" s="201"/>
      <c r="F44" s="201"/>
      <c r="G44" s="201"/>
      <c r="H44" s="201"/>
      <c r="I44" s="201"/>
      <c r="J44" s="201"/>
      <c r="K44" s="201"/>
      <c r="L44" s="201"/>
      <c r="M44" s="48"/>
      <c r="N44" s="48"/>
      <c r="O44" s="48"/>
      <c r="P44" s="48"/>
      <c r="Q44" s="48"/>
      <c r="R44" s="201"/>
      <c r="S44" s="201"/>
      <c r="T44" s="201"/>
      <c r="U44" s="201"/>
      <c r="V44" s="201"/>
      <c r="W44" s="201"/>
    </row>
    <row r="45" spans="1:23" ht="12.75" customHeight="1">
      <c r="A45" s="49" t="s">
        <v>295</v>
      </c>
      <c r="B45" s="301" t="s">
        <v>213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</row>
    <row r="46" spans="1:23" ht="12.75" customHeight="1">
      <c r="A46" s="46"/>
      <c r="B46" s="50"/>
      <c r="C46" s="51"/>
      <c r="D46" s="51"/>
      <c r="E46" s="154" t="s">
        <v>293</v>
      </c>
      <c r="F46" s="154" t="s">
        <v>293</v>
      </c>
      <c r="G46" s="154" t="s">
        <v>293</v>
      </c>
      <c r="H46" s="154" t="s">
        <v>212</v>
      </c>
      <c r="I46" s="154" t="s">
        <v>293</v>
      </c>
      <c r="J46" s="154" t="s">
        <v>212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201"/>
      <c r="V46" s="201"/>
      <c r="W46" s="201"/>
    </row>
    <row r="47" spans="1:23" ht="12.75" customHeight="1">
      <c r="A47" s="302" t="s">
        <v>296</v>
      </c>
      <c r="B47" s="302"/>
      <c r="C47" s="302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201"/>
      <c r="V47" s="201"/>
      <c r="W47" s="201"/>
    </row>
    <row r="48" spans="1:23" ht="14.25" customHeight="1">
      <c r="A48" s="49" t="s">
        <v>297</v>
      </c>
      <c r="B48" s="299" t="s">
        <v>298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</row>
    <row r="49" spans="1:34" ht="14.25" customHeight="1">
      <c r="A49" s="49"/>
      <c r="B49" s="50"/>
      <c r="C49" s="51"/>
      <c r="D49" s="51"/>
      <c r="E49" s="154" t="s">
        <v>293</v>
      </c>
      <c r="F49" s="154" t="s">
        <v>293</v>
      </c>
      <c r="G49" s="154" t="s">
        <v>293</v>
      </c>
      <c r="H49" s="154" t="s">
        <v>212</v>
      </c>
      <c r="I49" s="154" t="s">
        <v>293</v>
      </c>
      <c r="J49" s="154" t="s">
        <v>212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34" ht="12" customHeight="1">
      <c r="A50" s="300" t="s">
        <v>299</v>
      </c>
      <c r="B50" s="300"/>
      <c r="C50" s="300"/>
      <c r="D50" s="201"/>
      <c r="E50" s="201"/>
      <c r="F50" s="201"/>
      <c r="G50" s="201"/>
      <c r="H50" s="201"/>
      <c r="I50" s="201"/>
      <c r="J50" s="201"/>
      <c r="K50" s="201"/>
      <c r="L50" s="201"/>
      <c r="M50" s="51"/>
      <c r="N50" s="51"/>
      <c r="O50" s="51"/>
      <c r="P50" s="51"/>
      <c r="Q50" s="51"/>
      <c r="R50" s="201"/>
      <c r="S50" s="201"/>
      <c r="T50" s="201"/>
      <c r="U50" s="201"/>
      <c r="V50" s="201"/>
      <c r="W50" s="201"/>
      <c r="AH50" s="52"/>
    </row>
    <row r="51" spans="1:34" ht="14.25" customHeight="1">
      <c r="A51" s="49" t="s">
        <v>301</v>
      </c>
      <c r="B51" s="299" t="s">
        <v>302</v>
      </c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</row>
    <row r="52" spans="1:34" ht="14.25" customHeight="1">
      <c r="A52" s="46"/>
      <c r="B52" s="53"/>
      <c r="C52" s="201"/>
      <c r="D52" s="201"/>
      <c r="E52" s="154" t="s">
        <v>293</v>
      </c>
      <c r="F52" s="154" t="s">
        <v>293</v>
      </c>
      <c r="G52" s="154" t="s">
        <v>293</v>
      </c>
      <c r="H52" s="154" t="s">
        <v>293</v>
      </c>
      <c r="I52" s="154" t="s">
        <v>293</v>
      </c>
      <c r="J52" s="154" t="s">
        <v>212</v>
      </c>
      <c r="K52" s="201"/>
      <c r="L52" s="201"/>
      <c r="M52" s="51"/>
      <c r="N52" s="51"/>
      <c r="O52" s="51"/>
      <c r="P52" s="51"/>
      <c r="Q52" s="51"/>
      <c r="R52" s="201"/>
      <c r="S52" s="201"/>
      <c r="T52" s="201"/>
      <c r="U52" s="201"/>
      <c r="V52" s="201"/>
      <c r="W52" s="201"/>
    </row>
    <row r="53" spans="1:34" ht="15" customHeight="1">
      <c r="A53" s="300" t="s">
        <v>303</v>
      </c>
      <c r="B53" s="300"/>
      <c r="C53" s="300"/>
      <c r="D53" s="201"/>
      <c r="E53" s="201"/>
      <c r="F53" s="201"/>
      <c r="G53" s="201"/>
      <c r="H53" s="201"/>
      <c r="I53" s="201"/>
      <c r="J53" s="201"/>
      <c r="K53" s="201"/>
      <c r="L53" s="201"/>
      <c r="M53" s="51"/>
      <c r="N53" s="51"/>
      <c r="O53" s="51"/>
      <c r="P53" s="51"/>
      <c r="Q53" s="51"/>
      <c r="R53" s="201"/>
      <c r="S53" s="201"/>
      <c r="T53" s="201"/>
      <c r="U53" s="201"/>
      <c r="V53" s="201"/>
      <c r="W53" s="201"/>
    </row>
    <row r="54" spans="1:34" ht="15.75" customHeight="1">
      <c r="A54" s="46" t="s">
        <v>304</v>
      </c>
      <c r="B54" s="299" t="s">
        <v>215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</row>
    <row r="55" spans="1:34">
      <c r="A55" s="46"/>
      <c r="B55" s="202"/>
      <c r="C55" s="204"/>
      <c r="D55" s="204"/>
      <c r="E55" s="154" t="s">
        <v>293</v>
      </c>
      <c r="F55" s="154" t="s">
        <v>293</v>
      </c>
      <c r="G55" s="154" t="s">
        <v>293</v>
      </c>
      <c r="H55" s="154" t="s">
        <v>293</v>
      </c>
      <c r="I55" s="154" t="s">
        <v>293</v>
      </c>
      <c r="J55" s="154" t="s">
        <v>212</v>
      </c>
      <c r="K55" s="204"/>
      <c r="L55" s="204"/>
      <c r="M55" s="48"/>
      <c r="N55" s="48"/>
      <c r="O55" s="48"/>
      <c r="P55" s="48"/>
      <c r="Q55" s="48"/>
      <c r="R55" s="204"/>
      <c r="S55" s="204"/>
      <c r="T55" s="204"/>
      <c r="U55" s="204"/>
      <c r="V55" s="204"/>
      <c r="W55" s="204"/>
    </row>
    <row r="56" spans="1:34" ht="11.25" customHeight="1">
      <c r="A56" s="300" t="s">
        <v>305</v>
      </c>
      <c r="B56" s="300"/>
      <c r="C56" s="300"/>
      <c r="D56" s="201"/>
      <c r="E56" s="201"/>
      <c r="F56" s="201"/>
      <c r="G56" s="201"/>
      <c r="H56" s="201"/>
      <c r="I56" s="201"/>
      <c r="J56" s="201"/>
      <c r="K56" s="201"/>
      <c r="L56" s="201"/>
      <c r="M56" s="51"/>
      <c r="N56" s="51"/>
      <c r="O56" s="51"/>
      <c r="P56" s="51"/>
      <c r="Q56" s="51"/>
      <c r="R56" s="201"/>
      <c r="S56" s="201"/>
      <c r="T56" s="201"/>
      <c r="U56" s="201"/>
      <c r="V56" s="201"/>
      <c r="W56" s="201"/>
    </row>
    <row r="57" spans="1:34" ht="14.25" customHeight="1">
      <c r="A57" s="49" t="s">
        <v>306</v>
      </c>
      <c r="B57" s="299" t="s">
        <v>307</v>
      </c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</row>
    <row r="58" spans="1:34" ht="14.25" customHeight="1">
      <c r="A58" s="53"/>
      <c r="B58" s="202"/>
      <c r="C58" s="204"/>
      <c r="D58" s="201"/>
      <c r="E58" s="154" t="s">
        <v>293</v>
      </c>
      <c r="F58" s="154" t="s">
        <v>293</v>
      </c>
      <c r="G58" s="154" t="s">
        <v>293</v>
      </c>
      <c r="H58" s="154" t="s">
        <v>293</v>
      </c>
      <c r="I58" s="154" t="s">
        <v>293</v>
      </c>
      <c r="J58" s="154" t="s">
        <v>212</v>
      </c>
      <c r="K58" s="201"/>
      <c r="L58" s="201"/>
      <c r="M58" s="51"/>
      <c r="N58" s="51"/>
      <c r="O58" s="51"/>
      <c r="P58" s="51"/>
      <c r="Q58" s="51"/>
      <c r="R58" s="201"/>
      <c r="S58" s="201"/>
      <c r="T58" s="201"/>
      <c r="U58" s="201"/>
      <c r="V58" s="201"/>
      <c r="W58" s="201"/>
    </row>
    <row r="59" spans="1:34" ht="14.25" customHeight="1">
      <c r="A59" s="300" t="s">
        <v>308</v>
      </c>
      <c r="B59" s="300"/>
      <c r="C59" s="300"/>
      <c r="D59" s="201"/>
      <c r="E59" s="201"/>
      <c r="F59" s="201"/>
      <c r="G59" s="201"/>
      <c r="H59" s="201"/>
      <c r="I59" s="201"/>
      <c r="J59" s="201"/>
      <c r="K59" s="201"/>
      <c r="L59" s="201"/>
      <c r="M59" s="51"/>
      <c r="N59" s="51"/>
      <c r="O59" s="51"/>
      <c r="P59" s="51"/>
      <c r="Q59" s="51"/>
      <c r="R59" s="201"/>
      <c r="S59" s="201"/>
      <c r="T59" s="201"/>
      <c r="U59" s="201"/>
      <c r="V59" s="201"/>
      <c r="W59" s="201"/>
    </row>
    <row r="60" spans="1:34" ht="14.25" customHeight="1">
      <c r="A60" s="300" t="s">
        <v>220</v>
      </c>
      <c r="B60" s="300"/>
      <c r="C60" s="300"/>
      <c r="D60" s="201"/>
      <c r="E60" s="201"/>
      <c r="F60" s="201"/>
      <c r="G60" s="201"/>
      <c r="H60" s="201"/>
      <c r="I60" s="201"/>
      <c r="J60" s="201"/>
      <c r="K60" s="201"/>
      <c r="L60" s="201"/>
      <c r="M60" s="51"/>
      <c r="N60" s="51"/>
      <c r="O60" s="51"/>
      <c r="P60" s="51"/>
      <c r="Q60" s="51"/>
      <c r="R60" s="201"/>
      <c r="S60" s="201"/>
      <c r="T60" s="201"/>
      <c r="U60" s="201"/>
      <c r="V60" s="201"/>
      <c r="W60" s="201"/>
    </row>
    <row r="61" spans="1:34" ht="14.25" customHeight="1">
      <c r="A61" s="49" t="s">
        <v>309</v>
      </c>
      <c r="B61" s="316" t="s">
        <v>310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</row>
    <row r="62" spans="1:34" ht="14.25" customHeight="1">
      <c r="A62" s="49" t="s">
        <v>311</v>
      </c>
      <c r="B62" s="301" t="s">
        <v>312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</row>
    <row r="63" spans="1:34" ht="13.15" customHeight="1">
      <c r="A63" s="49"/>
      <c r="B63" s="54" t="s">
        <v>217</v>
      </c>
      <c r="C63" s="47"/>
      <c r="D63" s="204"/>
      <c r="E63" s="204"/>
      <c r="F63" s="201" t="s">
        <v>293</v>
      </c>
      <c r="G63" s="201" t="s">
        <v>293</v>
      </c>
      <c r="H63" s="201" t="s">
        <v>212</v>
      </c>
      <c r="I63" s="201" t="s">
        <v>293</v>
      </c>
      <c r="J63" s="154" t="s">
        <v>212</v>
      </c>
      <c r="K63" s="204"/>
      <c r="L63" s="204"/>
      <c r="M63" s="55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34">
      <c r="A64" s="302"/>
      <c r="B64" s="302"/>
      <c r="C64" s="302"/>
      <c r="D64" s="203"/>
      <c r="E64" s="56"/>
      <c r="F64" s="154"/>
      <c r="G64" s="154"/>
      <c r="H64" s="154"/>
      <c r="I64" s="154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40" ht="12" customHeight="1">
      <c r="A65" s="49" t="s">
        <v>313</v>
      </c>
      <c r="B65" s="301" t="s">
        <v>213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</row>
    <row r="66" spans="1:40">
      <c r="A66" s="300" t="s">
        <v>314</v>
      </c>
      <c r="B66" s="300"/>
      <c r="C66" s="300"/>
      <c r="D66" s="55"/>
      <c r="E66" s="55"/>
      <c r="F66" s="201"/>
      <c r="G66" s="201"/>
      <c r="H66" s="201"/>
      <c r="I66" s="201"/>
      <c r="J66" s="201"/>
      <c r="K66" s="55"/>
      <c r="L66" s="55"/>
      <c r="M66" s="57"/>
      <c r="N66" s="48"/>
      <c r="O66" s="48"/>
      <c r="P66" s="48"/>
      <c r="Q66" s="48"/>
      <c r="R66" s="201"/>
      <c r="S66" s="201"/>
      <c r="T66" s="201"/>
      <c r="U66" s="201"/>
      <c r="V66" s="201"/>
      <c r="W66" s="201"/>
    </row>
    <row r="67" spans="1:40" ht="15" customHeight="1">
      <c r="A67" s="49" t="s">
        <v>315</v>
      </c>
      <c r="B67" s="299" t="s">
        <v>298</v>
      </c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AH67" s="52"/>
    </row>
    <row r="68" spans="1:40" ht="14.45" customHeight="1">
      <c r="A68" s="46"/>
      <c r="B68" s="203"/>
      <c r="C68" s="53"/>
      <c r="D68" s="201"/>
      <c r="E68" s="154" t="s">
        <v>293</v>
      </c>
      <c r="F68" s="154" t="s">
        <v>293</v>
      </c>
      <c r="G68" s="154" t="s">
        <v>293</v>
      </c>
      <c r="H68" s="154" t="s">
        <v>212</v>
      </c>
      <c r="I68" s="154" t="s">
        <v>293</v>
      </c>
      <c r="J68" s="154" t="s">
        <v>212</v>
      </c>
      <c r="K68" s="201"/>
      <c r="L68" s="201"/>
      <c r="M68" s="51"/>
      <c r="N68" s="51"/>
      <c r="O68" s="51"/>
      <c r="P68" s="51"/>
      <c r="Q68" s="51"/>
      <c r="R68" s="201"/>
      <c r="S68" s="201"/>
      <c r="T68" s="201"/>
      <c r="U68" s="201"/>
      <c r="V68" s="201"/>
      <c r="W68" s="201"/>
    </row>
    <row r="69" spans="1:40" ht="12.75" customHeight="1">
      <c r="A69" s="300" t="s">
        <v>316</v>
      </c>
      <c r="B69" s="300"/>
      <c r="C69" s="300"/>
      <c r="D69" s="201"/>
      <c r="E69" s="201"/>
      <c r="F69" s="201"/>
      <c r="G69" s="201"/>
      <c r="H69" s="201"/>
      <c r="I69" s="201"/>
      <c r="J69" s="201"/>
      <c r="K69" s="201"/>
      <c r="L69" s="201"/>
      <c r="M69" s="51"/>
      <c r="N69" s="51"/>
      <c r="O69" s="51"/>
      <c r="P69" s="51"/>
      <c r="Q69" s="51"/>
      <c r="R69" s="201"/>
      <c r="S69" s="201"/>
      <c r="T69" s="201"/>
      <c r="U69" s="201"/>
      <c r="V69" s="201"/>
      <c r="W69" s="201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I69" s="52"/>
      <c r="AJ69" s="52"/>
      <c r="AK69" s="52"/>
      <c r="AL69" s="52"/>
      <c r="AM69" s="52"/>
      <c r="AN69" s="52"/>
    </row>
    <row r="70" spans="1:40">
      <c r="A70" s="49" t="s">
        <v>317</v>
      </c>
      <c r="B70" s="299" t="s">
        <v>318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</row>
    <row r="71" spans="1:40">
      <c r="A71" s="46"/>
      <c r="B71" s="53"/>
      <c r="C71" s="201"/>
      <c r="D71" s="201"/>
      <c r="E71" s="154" t="s">
        <v>293</v>
      </c>
      <c r="F71" s="154" t="s">
        <v>293</v>
      </c>
      <c r="G71" s="154" t="s">
        <v>293</v>
      </c>
      <c r="H71" s="154" t="s">
        <v>293</v>
      </c>
      <c r="I71" s="154" t="s">
        <v>293</v>
      </c>
      <c r="J71" s="154" t="s">
        <v>212</v>
      </c>
      <c r="K71" s="201"/>
      <c r="L71" s="201"/>
      <c r="M71" s="51"/>
      <c r="N71" s="51"/>
      <c r="O71" s="51"/>
      <c r="P71" s="51"/>
      <c r="Q71" s="51"/>
      <c r="R71" s="201"/>
      <c r="S71" s="201"/>
      <c r="T71" s="201"/>
      <c r="U71" s="201"/>
      <c r="V71" s="201"/>
      <c r="W71" s="201"/>
    </row>
    <row r="72" spans="1:40" ht="12.75" customHeight="1">
      <c r="A72" s="300" t="s">
        <v>319</v>
      </c>
      <c r="B72" s="300"/>
      <c r="C72" s="300"/>
      <c r="D72" s="201"/>
      <c r="E72" s="201"/>
      <c r="F72" s="201"/>
      <c r="G72" s="201"/>
      <c r="H72" s="201"/>
      <c r="I72" s="201"/>
      <c r="J72" s="201"/>
      <c r="K72" s="201"/>
      <c r="L72" s="201"/>
      <c r="M72" s="51"/>
      <c r="N72" s="51"/>
      <c r="O72" s="51"/>
      <c r="P72" s="51"/>
      <c r="Q72" s="51"/>
      <c r="R72" s="201"/>
      <c r="S72" s="201"/>
      <c r="T72" s="201"/>
      <c r="U72" s="201"/>
      <c r="V72" s="201"/>
      <c r="W72" s="201"/>
    </row>
    <row r="73" spans="1:40">
      <c r="A73" s="49" t="s">
        <v>320</v>
      </c>
      <c r="B73" s="299" t="s">
        <v>218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</row>
    <row r="74" spans="1:40">
      <c r="A74" s="46"/>
      <c r="B74" s="202"/>
      <c r="C74" s="204"/>
      <c r="D74" s="204"/>
      <c r="E74" s="154" t="s">
        <v>293</v>
      </c>
      <c r="F74" s="154" t="s">
        <v>293</v>
      </c>
      <c r="G74" s="154" t="s">
        <v>293</v>
      </c>
      <c r="H74" s="154" t="s">
        <v>293</v>
      </c>
      <c r="I74" s="154" t="s">
        <v>293</v>
      </c>
      <c r="J74" s="154" t="s">
        <v>212</v>
      </c>
      <c r="K74" s="204"/>
      <c r="L74" s="204"/>
      <c r="M74" s="48"/>
      <c r="N74" s="48"/>
      <c r="O74" s="48"/>
      <c r="P74" s="48"/>
      <c r="Q74" s="48"/>
      <c r="R74" s="204"/>
      <c r="S74" s="204"/>
      <c r="T74" s="204"/>
      <c r="U74" s="204"/>
      <c r="V74" s="204"/>
      <c r="W74" s="204"/>
    </row>
    <row r="75" spans="1:40">
      <c r="A75" s="300" t="s">
        <v>321</v>
      </c>
      <c r="B75" s="300"/>
      <c r="C75" s="300"/>
      <c r="D75" s="201"/>
      <c r="E75" s="201"/>
      <c r="F75" s="201"/>
      <c r="G75" s="201"/>
      <c r="H75" s="201"/>
      <c r="I75" s="201"/>
      <c r="J75" s="201"/>
      <c r="K75" s="201"/>
      <c r="L75" s="201"/>
      <c r="M75" s="51"/>
      <c r="N75" s="51"/>
      <c r="O75" s="51"/>
      <c r="P75" s="51"/>
      <c r="Q75" s="51"/>
      <c r="R75" s="201"/>
      <c r="S75" s="201"/>
      <c r="T75" s="201"/>
      <c r="U75" s="201"/>
      <c r="V75" s="201"/>
      <c r="W75" s="201"/>
    </row>
    <row r="76" spans="1:40" ht="13.5" customHeight="1">
      <c r="A76" s="49" t="s">
        <v>323</v>
      </c>
      <c r="B76" s="299" t="s">
        <v>219</v>
      </c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</row>
    <row r="77" spans="1:40" ht="15.75" customHeight="1">
      <c r="A77" s="53"/>
      <c r="B77" s="53"/>
      <c r="C77" s="204"/>
      <c r="D77" s="201"/>
      <c r="E77" s="154" t="s">
        <v>293</v>
      </c>
      <c r="F77" s="154" t="s">
        <v>293</v>
      </c>
      <c r="G77" s="154" t="s">
        <v>293</v>
      </c>
      <c r="H77" s="154" t="s">
        <v>293</v>
      </c>
      <c r="I77" s="154" t="s">
        <v>293</v>
      </c>
      <c r="J77" s="154" t="s">
        <v>212</v>
      </c>
      <c r="K77" s="201"/>
      <c r="L77" s="201"/>
      <c r="M77" s="51"/>
      <c r="N77" s="51"/>
      <c r="O77" s="51"/>
      <c r="P77" s="51"/>
      <c r="Q77" s="51"/>
      <c r="R77" s="201"/>
      <c r="S77" s="201"/>
      <c r="T77" s="201"/>
      <c r="U77" s="201"/>
      <c r="V77" s="201"/>
      <c r="W77" s="201"/>
    </row>
    <row r="78" spans="1:40" ht="13.5" customHeight="1">
      <c r="A78" s="300" t="s">
        <v>324</v>
      </c>
      <c r="B78" s="300"/>
      <c r="C78" s="300"/>
      <c r="D78" s="201"/>
      <c r="E78" s="201"/>
      <c r="F78" s="201"/>
      <c r="G78" s="201"/>
      <c r="H78" s="201"/>
      <c r="I78" s="201"/>
      <c r="J78" s="201"/>
      <c r="K78" s="201"/>
      <c r="L78" s="201"/>
      <c r="M78" s="51"/>
      <c r="N78" s="51"/>
      <c r="O78" s="51"/>
      <c r="P78" s="51"/>
      <c r="Q78" s="51"/>
      <c r="R78" s="201"/>
      <c r="S78" s="201"/>
      <c r="T78" s="201"/>
      <c r="U78" s="201"/>
      <c r="V78" s="201"/>
      <c r="W78" s="201"/>
    </row>
    <row r="79" spans="1:40" ht="15.75" hidden="1">
      <c r="A79" s="313" t="s">
        <v>322</v>
      </c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</row>
    <row r="80" spans="1:40" hidden="1">
      <c r="A80" s="43">
        <v>1</v>
      </c>
      <c r="B80" s="202">
        <v>2</v>
      </c>
      <c r="C80" s="204">
        <v>3</v>
      </c>
      <c r="D80" s="204">
        <v>4</v>
      </c>
      <c r="E80" s="204">
        <v>5</v>
      </c>
      <c r="F80" s="204">
        <v>6</v>
      </c>
      <c r="G80" s="44">
        <v>7</v>
      </c>
      <c r="H80" s="204">
        <v>8</v>
      </c>
      <c r="I80" s="204">
        <v>9</v>
      </c>
      <c r="J80" s="204">
        <v>10</v>
      </c>
      <c r="K80" s="202">
        <v>11</v>
      </c>
      <c r="L80" s="202">
        <v>12</v>
      </c>
      <c r="M80" s="202">
        <v>13</v>
      </c>
      <c r="N80" s="315">
        <v>14</v>
      </c>
      <c r="O80" s="315"/>
      <c r="P80" s="202">
        <v>15</v>
      </c>
      <c r="Q80" s="202">
        <v>16</v>
      </c>
      <c r="R80" s="202">
        <v>17</v>
      </c>
      <c r="S80" s="202">
        <v>18</v>
      </c>
      <c r="T80" s="202">
        <v>19</v>
      </c>
      <c r="U80" s="204">
        <v>20</v>
      </c>
      <c r="V80" s="204">
        <v>21</v>
      </c>
      <c r="W80" s="204">
        <v>22</v>
      </c>
    </row>
    <row r="81" spans="1:23" ht="13.5" customHeight="1">
      <c r="A81" s="49" t="s">
        <v>325</v>
      </c>
      <c r="B81" s="299" t="s">
        <v>215</v>
      </c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</row>
    <row r="82" spans="1:23" ht="13.5" customHeight="1">
      <c r="A82" s="49"/>
      <c r="B82" s="54"/>
      <c r="C82" s="48"/>
      <c r="D82" s="201"/>
      <c r="E82" s="154" t="s">
        <v>293</v>
      </c>
      <c r="F82" s="154" t="s">
        <v>293</v>
      </c>
      <c r="G82" s="154" t="s">
        <v>293</v>
      </c>
      <c r="H82" s="154" t="s">
        <v>293</v>
      </c>
      <c r="I82" s="154" t="s">
        <v>293</v>
      </c>
      <c r="J82" s="154" t="s">
        <v>212</v>
      </c>
      <c r="K82" s="201"/>
      <c r="L82" s="201"/>
      <c r="M82" s="51"/>
      <c r="N82" s="51"/>
      <c r="O82" s="51"/>
      <c r="P82" s="51"/>
      <c r="Q82" s="51"/>
      <c r="R82" s="201"/>
      <c r="S82" s="201"/>
      <c r="T82" s="201"/>
      <c r="U82" s="201"/>
      <c r="V82" s="201"/>
      <c r="W82" s="201"/>
    </row>
    <row r="83" spans="1:23" ht="13.5" customHeight="1">
      <c r="A83" s="300" t="s">
        <v>326</v>
      </c>
      <c r="B83" s="300"/>
      <c r="C83" s="300"/>
      <c r="D83" s="201"/>
      <c r="E83" s="201"/>
      <c r="F83" s="201"/>
      <c r="G83" s="201"/>
      <c r="H83" s="201"/>
      <c r="I83" s="201"/>
      <c r="J83" s="201"/>
      <c r="K83" s="201"/>
      <c r="L83" s="201"/>
      <c r="M83" s="51"/>
      <c r="N83" s="51"/>
      <c r="O83" s="51"/>
      <c r="P83" s="51"/>
      <c r="Q83" s="51"/>
      <c r="R83" s="201"/>
      <c r="S83" s="201"/>
      <c r="T83" s="201"/>
      <c r="U83" s="201"/>
      <c r="V83" s="201"/>
      <c r="W83" s="201"/>
    </row>
    <row r="84" spans="1:23" ht="13.5" customHeight="1">
      <c r="A84" s="49" t="s">
        <v>327</v>
      </c>
      <c r="B84" s="299" t="s">
        <v>216</v>
      </c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</row>
    <row r="85" spans="1:23" ht="13.5" customHeight="1">
      <c r="A85" s="53"/>
      <c r="B85" s="202"/>
      <c r="C85" s="204"/>
      <c r="D85" s="201"/>
      <c r="E85" s="154" t="s">
        <v>293</v>
      </c>
      <c r="F85" s="154" t="s">
        <v>293</v>
      </c>
      <c r="G85" s="154" t="s">
        <v>293</v>
      </c>
      <c r="H85" s="154" t="s">
        <v>293</v>
      </c>
      <c r="I85" s="154" t="s">
        <v>293</v>
      </c>
      <c r="J85" s="154" t="s">
        <v>212</v>
      </c>
      <c r="K85" s="201"/>
      <c r="L85" s="201"/>
      <c r="M85" s="51"/>
      <c r="N85" s="51"/>
      <c r="O85" s="51"/>
      <c r="P85" s="51"/>
      <c r="Q85" s="51"/>
      <c r="R85" s="201"/>
      <c r="S85" s="201"/>
      <c r="T85" s="201"/>
      <c r="U85" s="201"/>
      <c r="V85" s="201"/>
      <c r="W85" s="201"/>
    </row>
    <row r="86" spans="1:23" ht="13.5" customHeight="1">
      <c r="A86" s="302" t="s">
        <v>328</v>
      </c>
      <c r="B86" s="302"/>
      <c r="C86" s="302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 customHeight="1">
      <c r="A87" s="300" t="s">
        <v>263</v>
      </c>
      <c r="B87" s="300"/>
      <c r="C87" s="300"/>
      <c r="D87" s="58"/>
      <c r="E87" s="58"/>
      <c r="F87" s="201"/>
      <c r="G87" s="201"/>
      <c r="H87" s="201"/>
      <c r="I87" s="201"/>
      <c r="J87" s="201"/>
      <c r="K87" s="58"/>
      <c r="L87" s="58"/>
      <c r="M87" s="58"/>
      <c r="N87" s="51"/>
      <c r="O87" s="51"/>
      <c r="P87" s="51"/>
      <c r="Q87" s="51"/>
      <c r="R87" s="201"/>
      <c r="S87" s="201"/>
      <c r="T87" s="201"/>
      <c r="U87" s="201"/>
      <c r="V87" s="201"/>
      <c r="W87" s="201"/>
    </row>
    <row r="88" spans="1:23">
      <c r="A88" s="300" t="s">
        <v>264</v>
      </c>
      <c r="B88" s="300"/>
      <c r="C88" s="300"/>
      <c r="D88" s="55"/>
      <c r="E88" s="55"/>
      <c r="F88" s="204"/>
      <c r="G88" s="204"/>
      <c r="H88" s="204"/>
      <c r="I88" s="204"/>
      <c r="J88" s="204"/>
      <c r="K88" s="55"/>
      <c r="L88" s="55"/>
      <c r="M88" s="55"/>
      <c r="N88" s="48"/>
      <c r="O88" s="48"/>
      <c r="P88" s="48"/>
      <c r="Q88" s="48"/>
      <c r="R88" s="204"/>
      <c r="S88" s="204"/>
      <c r="T88" s="204"/>
      <c r="U88" s="204"/>
      <c r="V88" s="204"/>
      <c r="W88" s="204"/>
    </row>
    <row r="89" spans="1:23" ht="14.25" customHeight="1">
      <c r="A89" s="59" t="s">
        <v>329</v>
      </c>
      <c r="B89" s="300" t="s">
        <v>330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</row>
    <row r="90" spans="1:23" ht="24.75" customHeight="1">
      <c r="A90" s="46" t="s">
        <v>331</v>
      </c>
      <c r="B90" s="308" t="s">
        <v>562</v>
      </c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10"/>
    </row>
    <row r="91" spans="1:23">
      <c r="A91" s="46" t="s">
        <v>332</v>
      </c>
      <c r="B91" s="301" t="s">
        <v>211</v>
      </c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</row>
    <row r="92" spans="1:23">
      <c r="A92" s="46"/>
      <c r="B92" s="202"/>
      <c r="C92" s="47"/>
      <c r="D92" s="204"/>
      <c r="E92" s="154" t="s">
        <v>293</v>
      </c>
      <c r="F92" s="154" t="s">
        <v>293</v>
      </c>
      <c r="G92" s="154" t="s">
        <v>293</v>
      </c>
      <c r="H92" s="154" t="s">
        <v>293</v>
      </c>
      <c r="I92" s="154" t="s">
        <v>293</v>
      </c>
      <c r="J92" s="154" t="s">
        <v>212</v>
      </c>
      <c r="K92" s="154"/>
      <c r="L92" s="154"/>
      <c r="M92" s="154"/>
      <c r="N92" s="48"/>
      <c r="O92" s="48"/>
      <c r="P92" s="48"/>
      <c r="Q92" s="48"/>
      <c r="R92" s="204"/>
      <c r="S92" s="204"/>
      <c r="T92" s="204"/>
      <c r="U92" s="204"/>
      <c r="V92" s="204"/>
      <c r="W92" s="204"/>
    </row>
    <row r="93" spans="1:23" ht="15.75" hidden="1">
      <c r="A93" s="313" t="s">
        <v>349</v>
      </c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</row>
    <row r="94" spans="1:23" hidden="1">
      <c r="A94" s="43">
        <v>1</v>
      </c>
      <c r="B94" s="202">
        <v>2</v>
      </c>
      <c r="C94" s="204">
        <v>3</v>
      </c>
      <c r="D94" s="204">
        <v>4</v>
      </c>
      <c r="E94" s="204">
        <v>5</v>
      </c>
      <c r="F94" s="204">
        <v>6</v>
      </c>
      <c r="G94" s="44">
        <v>7</v>
      </c>
      <c r="H94" s="204">
        <v>8</v>
      </c>
      <c r="I94" s="204">
        <v>9</v>
      </c>
      <c r="J94" s="204">
        <v>10</v>
      </c>
      <c r="K94" s="202">
        <v>11</v>
      </c>
      <c r="L94" s="202">
        <v>12</v>
      </c>
      <c r="M94" s="202">
        <v>13</v>
      </c>
      <c r="N94" s="315">
        <v>14</v>
      </c>
      <c r="O94" s="315"/>
      <c r="P94" s="202">
        <v>15</v>
      </c>
      <c r="Q94" s="202">
        <v>16</v>
      </c>
      <c r="R94" s="202">
        <v>17</v>
      </c>
      <c r="S94" s="202">
        <v>18</v>
      </c>
      <c r="T94" s="202">
        <v>19</v>
      </c>
      <c r="U94" s="204">
        <v>20</v>
      </c>
      <c r="V94" s="204">
        <v>21</v>
      </c>
      <c r="W94" s="204">
        <v>22</v>
      </c>
    </row>
    <row r="95" spans="1:23">
      <c r="A95" s="300" t="s">
        <v>333</v>
      </c>
      <c r="B95" s="300"/>
      <c r="C95" s="300"/>
      <c r="D95" s="82"/>
      <c r="E95" s="201"/>
      <c r="F95" s="201"/>
      <c r="G95" s="201"/>
      <c r="H95" s="201"/>
      <c r="I95" s="201"/>
      <c r="J95" s="201"/>
      <c r="K95" s="201"/>
      <c r="L95" s="201"/>
      <c r="M95" s="90"/>
      <c r="N95" s="90"/>
      <c r="O95" s="80" t="e">
        <f>O134+O135+#REF!+#REF!</f>
        <v>#REF!</v>
      </c>
      <c r="P95" s="90"/>
      <c r="Q95" s="90"/>
      <c r="R95" s="90"/>
      <c r="S95" s="80"/>
      <c r="T95" s="80"/>
      <c r="U95" s="80"/>
      <c r="V95" s="81"/>
      <c r="W95" s="80"/>
    </row>
    <row r="96" spans="1:23">
      <c r="A96" s="49" t="s">
        <v>334</v>
      </c>
      <c r="B96" s="301" t="s">
        <v>213</v>
      </c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</row>
    <row r="97" spans="1:23">
      <c r="A97" s="49"/>
      <c r="B97" s="203"/>
      <c r="C97" s="203"/>
      <c r="D97" s="203"/>
      <c r="E97" s="154" t="s">
        <v>293</v>
      </c>
      <c r="F97" s="154" t="s">
        <v>293</v>
      </c>
      <c r="G97" s="154" t="s">
        <v>293</v>
      </c>
      <c r="H97" s="154" t="s">
        <v>293</v>
      </c>
      <c r="I97" s="154" t="s">
        <v>293</v>
      </c>
      <c r="J97" s="154" t="s">
        <v>212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</row>
    <row r="98" spans="1:23">
      <c r="A98" s="317" t="s">
        <v>335</v>
      </c>
      <c r="B98" s="317"/>
      <c r="C98" s="317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</row>
    <row r="99" spans="1:23">
      <c r="A99" s="49" t="s">
        <v>336</v>
      </c>
      <c r="B99" s="301" t="s">
        <v>214</v>
      </c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</row>
    <row r="100" spans="1:23" ht="14.25" customHeight="1">
      <c r="A100" s="46"/>
      <c r="B100" s="202"/>
      <c r="C100" s="204"/>
      <c r="D100" s="204"/>
      <c r="E100" s="154" t="s">
        <v>293</v>
      </c>
      <c r="F100" s="154" t="s">
        <v>293</v>
      </c>
      <c r="G100" s="154" t="s">
        <v>293</v>
      </c>
      <c r="H100" s="154" t="s">
        <v>293</v>
      </c>
      <c r="I100" s="154" t="s">
        <v>293</v>
      </c>
      <c r="J100" s="154" t="s">
        <v>212</v>
      </c>
      <c r="K100" s="204"/>
      <c r="L100" s="204"/>
      <c r="M100" s="48"/>
      <c r="N100" s="48"/>
      <c r="O100" s="204"/>
      <c r="P100" s="204"/>
      <c r="Q100" s="204"/>
      <c r="R100" s="204"/>
      <c r="S100" s="204"/>
      <c r="T100" s="204"/>
      <c r="U100" s="204"/>
      <c r="V100" s="204"/>
      <c r="W100" s="201"/>
    </row>
    <row r="101" spans="1:23" ht="11.25" hidden="1" customHeight="1">
      <c r="A101" s="46" t="s">
        <v>337</v>
      </c>
      <c r="B101" s="202"/>
      <c r="C101" s="204"/>
      <c r="D101" s="204"/>
      <c r="E101" s="154" t="s">
        <v>293</v>
      </c>
      <c r="F101" s="154" t="s">
        <v>293</v>
      </c>
      <c r="G101" s="154" t="s">
        <v>293</v>
      </c>
      <c r="H101" s="154" t="s">
        <v>293</v>
      </c>
      <c r="I101" s="154" t="s">
        <v>293</v>
      </c>
      <c r="J101" s="154" t="s">
        <v>212</v>
      </c>
      <c r="K101" s="204"/>
      <c r="L101" s="204"/>
      <c r="M101" s="48"/>
      <c r="N101" s="48"/>
      <c r="O101" s="204"/>
      <c r="P101" s="204"/>
      <c r="Q101" s="204"/>
      <c r="R101" s="204"/>
      <c r="S101" s="204"/>
      <c r="T101" s="204"/>
      <c r="U101" s="204"/>
      <c r="V101" s="204"/>
      <c r="W101" s="201"/>
    </row>
    <row r="102" spans="1:23" ht="12.75" hidden="1" customHeight="1">
      <c r="A102" s="46" t="s">
        <v>338</v>
      </c>
      <c r="B102" s="202"/>
      <c r="C102" s="204"/>
      <c r="D102" s="204"/>
      <c r="E102" s="154" t="s">
        <v>293</v>
      </c>
      <c r="F102" s="154" t="s">
        <v>293</v>
      </c>
      <c r="G102" s="154" t="s">
        <v>293</v>
      </c>
      <c r="H102" s="154" t="s">
        <v>293</v>
      </c>
      <c r="I102" s="154" t="s">
        <v>293</v>
      </c>
      <c r="J102" s="154" t="s">
        <v>212</v>
      </c>
      <c r="K102" s="204"/>
      <c r="L102" s="204"/>
      <c r="M102" s="48"/>
      <c r="N102" s="48"/>
      <c r="O102" s="204"/>
      <c r="P102" s="204"/>
      <c r="Q102" s="204"/>
      <c r="R102" s="204"/>
      <c r="S102" s="204"/>
      <c r="T102" s="204"/>
      <c r="U102" s="204"/>
      <c r="V102" s="204"/>
      <c r="W102" s="201"/>
    </row>
    <row r="103" spans="1:23" ht="12.75" customHeight="1">
      <c r="A103" s="300" t="s">
        <v>339</v>
      </c>
      <c r="B103" s="300"/>
      <c r="C103" s="300"/>
      <c r="D103" s="201"/>
      <c r="E103" s="201"/>
      <c r="F103" s="201"/>
      <c r="G103" s="201"/>
      <c r="H103" s="201"/>
      <c r="I103" s="201"/>
      <c r="J103" s="201"/>
      <c r="K103" s="201"/>
      <c r="L103" s="201"/>
      <c r="M103" s="51"/>
      <c r="N103" s="51"/>
      <c r="O103" s="201"/>
      <c r="P103" s="201"/>
      <c r="Q103" s="201"/>
      <c r="R103" s="201"/>
      <c r="S103" s="201"/>
      <c r="T103" s="201"/>
      <c r="U103" s="201"/>
      <c r="V103" s="201"/>
      <c r="W103" s="201"/>
    </row>
    <row r="104" spans="1:23" ht="12.75" customHeight="1">
      <c r="A104" s="60" t="s">
        <v>340</v>
      </c>
      <c r="B104" s="299" t="s">
        <v>215</v>
      </c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</row>
    <row r="105" spans="1:23" ht="12.75" customHeight="1">
      <c r="A105" s="49"/>
      <c r="B105" s="202"/>
      <c r="C105" s="204"/>
      <c r="D105" s="204"/>
      <c r="E105" s="154" t="s">
        <v>293</v>
      </c>
      <c r="F105" s="154" t="s">
        <v>293</v>
      </c>
      <c r="G105" s="154" t="s">
        <v>293</v>
      </c>
      <c r="H105" s="154" t="s">
        <v>293</v>
      </c>
      <c r="I105" s="154" t="s">
        <v>293</v>
      </c>
      <c r="J105" s="154" t="s">
        <v>212</v>
      </c>
      <c r="K105" s="204"/>
      <c r="L105" s="204"/>
      <c r="M105" s="48"/>
      <c r="N105" s="48"/>
      <c r="O105" s="48"/>
      <c r="P105" s="48"/>
      <c r="Q105" s="48"/>
      <c r="R105" s="204"/>
      <c r="S105" s="204"/>
      <c r="T105" s="204"/>
      <c r="U105" s="204"/>
      <c r="V105" s="204"/>
      <c r="W105" s="204"/>
    </row>
    <row r="106" spans="1:23">
      <c r="A106" s="300" t="s">
        <v>341</v>
      </c>
      <c r="B106" s="300"/>
      <c r="C106" s="300"/>
      <c r="D106" s="201"/>
      <c r="E106" s="154"/>
      <c r="F106" s="154"/>
      <c r="G106" s="154"/>
      <c r="H106" s="154"/>
      <c r="I106" s="154"/>
      <c r="J106" s="154"/>
      <c r="K106" s="201"/>
      <c r="L106" s="201"/>
      <c r="M106" s="51"/>
      <c r="N106" s="51"/>
      <c r="O106" s="51"/>
      <c r="P106" s="51"/>
      <c r="Q106" s="51"/>
      <c r="R106" s="201"/>
      <c r="S106" s="201"/>
      <c r="T106" s="201"/>
      <c r="U106" s="201"/>
      <c r="V106" s="201"/>
      <c r="W106" s="201"/>
    </row>
    <row r="107" spans="1:23" ht="12.75" hidden="1" customHeight="1">
      <c r="A107" s="60" t="s">
        <v>340</v>
      </c>
      <c r="B107" s="299" t="s">
        <v>342</v>
      </c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</row>
    <row r="108" spans="1:23" ht="12.75" customHeight="1">
      <c r="A108" s="60" t="s">
        <v>343</v>
      </c>
      <c r="B108" s="299" t="s">
        <v>216</v>
      </c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</row>
    <row r="109" spans="1:23" ht="12.75" customHeight="1">
      <c r="A109" s="53"/>
      <c r="B109" s="202"/>
      <c r="C109" s="204"/>
      <c r="D109" s="201"/>
      <c r="E109" s="154" t="s">
        <v>293</v>
      </c>
      <c r="F109" s="154" t="s">
        <v>293</v>
      </c>
      <c r="G109" s="154" t="s">
        <v>293</v>
      </c>
      <c r="H109" s="154" t="s">
        <v>293</v>
      </c>
      <c r="I109" s="154" t="s">
        <v>293</v>
      </c>
      <c r="J109" s="154" t="s">
        <v>212</v>
      </c>
      <c r="K109" s="201"/>
      <c r="L109" s="201"/>
      <c r="M109" s="51"/>
      <c r="N109" s="51"/>
      <c r="O109" s="51"/>
      <c r="P109" s="51"/>
      <c r="Q109" s="51"/>
      <c r="R109" s="201"/>
      <c r="S109" s="201"/>
      <c r="T109" s="201"/>
      <c r="U109" s="201"/>
      <c r="V109" s="201"/>
      <c r="W109" s="201"/>
    </row>
    <row r="110" spans="1:23" ht="12.75" customHeight="1">
      <c r="A110" s="300" t="s">
        <v>344</v>
      </c>
      <c r="B110" s="300"/>
      <c r="C110" s="300"/>
      <c r="D110" s="201"/>
      <c r="E110" s="154"/>
      <c r="F110" s="154"/>
      <c r="G110" s="154"/>
      <c r="H110" s="154"/>
      <c r="I110" s="154"/>
      <c r="J110" s="154"/>
      <c r="K110" s="201"/>
      <c r="L110" s="201"/>
      <c r="M110" s="51"/>
      <c r="N110" s="51"/>
      <c r="O110" s="51"/>
      <c r="P110" s="51"/>
      <c r="Q110" s="51"/>
      <c r="R110" s="201"/>
      <c r="S110" s="201"/>
      <c r="T110" s="201"/>
      <c r="U110" s="201"/>
      <c r="V110" s="201"/>
      <c r="W110" s="201"/>
    </row>
    <row r="111" spans="1:23" ht="12.75" customHeight="1">
      <c r="A111" s="300" t="s">
        <v>232</v>
      </c>
      <c r="B111" s="300"/>
      <c r="C111" s="300"/>
      <c r="D111" s="84"/>
      <c r="E111" s="154"/>
      <c r="F111" s="154"/>
      <c r="G111" s="154"/>
      <c r="H111" s="154"/>
      <c r="I111" s="154"/>
      <c r="J111" s="154"/>
      <c r="K111" s="201"/>
      <c r="L111" s="201"/>
      <c r="M111" s="89"/>
      <c r="N111" s="85"/>
      <c r="O111" s="86"/>
      <c r="P111" s="85"/>
      <c r="Q111" s="85"/>
      <c r="R111" s="84"/>
      <c r="S111" s="201"/>
      <c r="T111" s="201"/>
      <c r="U111" s="201"/>
      <c r="V111" s="83"/>
      <c r="W111" s="201"/>
    </row>
    <row r="112" spans="1:23" ht="12.75" customHeight="1">
      <c r="A112" s="49" t="s">
        <v>345</v>
      </c>
      <c r="B112" s="300" t="s">
        <v>346</v>
      </c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</row>
    <row r="113" spans="1:23" ht="12.75" customHeight="1">
      <c r="A113" s="49" t="s">
        <v>347</v>
      </c>
      <c r="B113" s="301" t="s">
        <v>312</v>
      </c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</row>
    <row r="114" spans="1:23" ht="12" customHeight="1">
      <c r="A114" s="49"/>
      <c r="B114" s="50"/>
      <c r="C114" s="47"/>
      <c r="D114" s="47"/>
      <c r="E114" s="154" t="s">
        <v>293</v>
      </c>
      <c r="F114" s="154" t="s">
        <v>293</v>
      </c>
      <c r="G114" s="154" t="s">
        <v>293</v>
      </c>
      <c r="H114" s="154" t="s">
        <v>293</v>
      </c>
      <c r="I114" s="154" t="s">
        <v>293</v>
      </c>
      <c r="J114" s="154" t="s">
        <v>212</v>
      </c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:23">
      <c r="A115" s="300" t="s">
        <v>348</v>
      </c>
      <c r="B115" s="300"/>
      <c r="C115" s="300"/>
      <c r="D115" s="204"/>
      <c r="E115" s="61"/>
      <c r="F115" s="154"/>
      <c r="G115" s="154"/>
      <c r="H115" s="154"/>
      <c r="I115" s="154"/>
      <c r="J115" s="154"/>
      <c r="K115" s="204"/>
      <c r="L115" s="201"/>
      <c r="M115" s="55"/>
      <c r="N115" s="51"/>
      <c r="O115" s="51"/>
      <c r="P115" s="51"/>
      <c r="Q115" s="51"/>
      <c r="R115" s="201"/>
      <c r="S115" s="62"/>
      <c r="T115" s="201"/>
      <c r="U115" s="201"/>
      <c r="V115" s="201"/>
      <c r="W115" s="204"/>
    </row>
    <row r="116" spans="1:23">
      <c r="A116" s="49" t="s">
        <v>350</v>
      </c>
      <c r="B116" s="301" t="s">
        <v>213</v>
      </c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</row>
    <row r="117" spans="1:23" ht="13.5" customHeight="1">
      <c r="A117" s="46"/>
      <c r="B117" s="202"/>
      <c r="C117" s="204"/>
      <c r="D117" s="204"/>
      <c r="E117" s="56" t="s">
        <v>212</v>
      </c>
      <c r="F117" s="154" t="s">
        <v>293</v>
      </c>
      <c r="G117" s="154" t="s">
        <v>293</v>
      </c>
      <c r="H117" s="154" t="s">
        <v>293</v>
      </c>
      <c r="I117" s="154" t="s">
        <v>293</v>
      </c>
      <c r="J117" s="154" t="s">
        <v>212</v>
      </c>
      <c r="K117" s="204"/>
      <c r="L117" s="204"/>
      <c r="M117" s="48"/>
      <c r="N117" s="48"/>
      <c r="O117" s="48"/>
      <c r="P117" s="48"/>
      <c r="Q117" s="48"/>
      <c r="R117" s="204"/>
      <c r="S117" s="204"/>
      <c r="T117" s="204"/>
      <c r="U117" s="204"/>
      <c r="V117" s="204"/>
      <c r="W117" s="204"/>
    </row>
    <row r="118" spans="1:23">
      <c r="A118" s="300" t="s">
        <v>351</v>
      </c>
      <c r="B118" s="300"/>
      <c r="C118" s="300"/>
      <c r="D118" s="55"/>
      <c r="E118" s="55"/>
      <c r="F118" s="48"/>
      <c r="G118" s="48"/>
      <c r="H118" s="48"/>
      <c r="I118" s="48"/>
      <c r="J118" s="48"/>
      <c r="K118" s="55"/>
      <c r="L118" s="204"/>
      <c r="M118" s="55"/>
      <c r="N118" s="48"/>
      <c r="O118" s="48"/>
      <c r="P118" s="48"/>
      <c r="Q118" s="48"/>
      <c r="R118" s="48"/>
      <c r="S118" s="48"/>
      <c r="T118" s="48"/>
      <c r="U118" s="48"/>
      <c r="V118" s="48"/>
      <c r="W118" s="48"/>
    </row>
    <row r="119" spans="1:23">
      <c r="A119" s="49" t="s">
        <v>352</v>
      </c>
      <c r="B119" s="299" t="s">
        <v>218</v>
      </c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</row>
    <row r="120" spans="1:23" ht="15.75">
      <c r="A120" s="318" t="s">
        <v>375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</row>
    <row r="121" spans="1:23">
      <c r="A121" s="43">
        <v>1</v>
      </c>
      <c r="B121" s="202">
        <v>2</v>
      </c>
      <c r="C121" s="204">
        <v>3</v>
      </c>
      <c r="D121" s="204">
        <v>4</v>
      </c>
      <c r="E121" s="204">
        <v>5</v>
      </c>
      <c r="F121" s="204">
        <v>6</v>
      </c>
      <c r="G121" s="44">
        <v>7</v>
      </c>
      <c r="H121" s="204">
        <v>8</v>
      </c>
      <c r="I121" s="204">
        <v>9</v>
      </c>
      <c r="J121" s="204">
        <v>10</v>
      </c>
      <c r="K121" s="202">
        <v>11</v>
      </c>
      <c r="L121" s="202">
        <v>12</v>
      </c>
      <c r="M121" s="202">
        <v>13</v>
      </c>
      <c r="N121" s="315">
        <v>14</v>
      </c>
      <c r="O121" s="315"/>
      <c r="P121" s="202">
        <v>15</v>
      </c>
      <c r="Q121" s="202">
        <v>16</v>
      </c>
      <c r="R121" s="202">
        <v>17</v>
      </c>
      <c r="S121" s="202">
        <v>18</v>
      </c>
      <c r="T121" s="202">
        <v>19</v>
      </c>
      <c r="U121" s="204">
        <v>20</v>
      </c>
      <c r="V121" s="204">
        <v>21</v>
      </c>
      <c r="W121" s="204">
        <v>22</v>
      </c>
    </row>
    <row r="122" spans="1:23" ht="12.75" customHeight="1">
      <c r="A122" s="46"/>
      <c r="B122" s="202"/>
      <c r="C122" s="204"/>
      <c r="D122" s="204"/>
      <c r="E122" s="154" t="s">
        <v>212</v>
      </c>
      <c r="F122" s="154" t="s">
        <v>293</v>
      </c>
      <c r="G122" s="154" t="s">
        <v>293</v>
      </c>
      <c r="H122" s="154" t="s">
        <v>293</v>
      </c>
      <c r="I122" s="154" t="s">
        <v>293</v>
      </c>
      <c r="J122" s="154" t="s">
        <v>212</v>
      </c>
      <c r="K122" s="204"/>
      <c r="L122" s="204"/>
      <c r="M122" s="48"/>
      <c r="N122" s="48"/>
      <c r="O122" s="204"/>
      <c r="P122" s="204"/>
      <c r="Q122" s="204"/>
      <c r="R122" s="204"/>
      <c r="S122" s="204"/>
      <c r="T122" s="204"/>
      <c r="U122" s="204"/>
      <c r="V122" s="204"/>
      <c r="W122" s="201"/>
    </row>
    <row r="123" spans="1:23">
      <c r="A123" s="300" t="s">
        <v>353</v>
      </c>
      <c r="B123" s="300"/>
      <c r="C123" s="300"/>
      <c r="D123" s="201"/>
      <c r="E123" s="201"/>
      <c r="F123" s="201"/>
      <c r="G123" s="201"/>
      <c r="H123" s="201"/>
      <c r="I123" s="201"/>
      <c r="J123" s="201"/>
      <c r="K123" s="201"/>
      <c r="L123" s="201"/>
      <c r="M123" s="51"/>
      <c r="N123" s="51"/>
      <c r="O123" s="201"/>
      <c r="P123" s="201"/>
      <c r="Q123" s="201"/>
      <c r="R123" s="201"/>
      <c r="S123" s="201"/>
      <c r="T123" s="201"/>
      <c r="U123" s="201"/>
      <c r="V123" s="201"/>
      <c r="W123" s="204"/>
    </row>
    <row r="124" spans="1:23" ht="12.75" customHeight="1">
      <c r="A124" s="49" t="s">
        <v>354</v>
      </c>
      <c r="B124" s="299" t="s">
        <v>219</v>
      </c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</row>
    <row r="125" spans="1:23" ht="13.5" customHeight="1">
      <c r="A125" s="49"/>
      <c r="B125" s="202"/>
      <c r="C125" s="204"/>
      <c r="D125" s="204"/>
      <c r="E125" s="154" t="s">
        <v>212</v>
      </c>
      <c r="F125" s="154" t="s">
        <v>293</v>
      </c>
      <c r="G125" s="154" t="s">
        <v>293</v>
      </c>
      <c r="H125" s="154" t="s">
        <v>293</v>
      </c>
      <c r="I125" s="154" t="s">
        <v>293</v>
      </c>
      <c r="J125" s="154" t="s">
        <v>212</v>
      </c>
      <c r="K125" s="204"/>
      <c r="L125" s="201"/>
      <c r="M125" s="48"/>
      <c r="N125" s="51"/>
      <c r="O125" s="201"/>
      <c r="P125" s="201"/>
      <c r="Q125" s="201"/>
      <c r="R125" s="201"/>
      <c r="S125" s="201"/>
      <c r="T125" s="201"/>
      <c r="U125" s="201"/>
      <c r="V125" s="201"/>
      <c r="W125" s="204"/>
    </row>
    <row r="126" spans="1:23" ht="13.5" customHeight="1">
      <c r="A126" s="300" t="s">
        <v>355</v>
      </c>
      <c r="B126" s="300"/>
      <c r="C126" s="300"/>
      <c r="D126" s="55"/>
      <c r="E126" s="55"/>
      <c r="F126" s="201"/>
      <c r="G126" s="201"/>
      <c r="H126" s="201"/>
      <c r="I126" s="201"/>
      <c r="J126" s="201"/>
      <c r="K126" s="55"/>
      <c r="L126" s="201"/>
      <c r="M126" s="55"/>
      <c r="N126" s="51"/>
      <c r="O126" s="201"/>
      <c r="P126" s="201"/>
      <c r="Q126" s="201"/>
      <c r="R126" s="201"/>
      <c r="S126" s="201"/>
      <c r="T126" s="201"/>
      <c r="U126" s="201"/>
      <c r="V126" s="201"/>
      <c r="W126" s="55"/>
    </row>
    <row r="127" spans="1:23" ht="13.5" customHeight="1">
      <c r="A127" s="49" t="s">
        <v>356</v>
      </c>
      <c r="B127" s="299" t="s">
        <v>357</v>
      </c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</row>
    <row r="128" spans="1:23" ht="13.5" customHeight="1">
      <c r="A128" s="49"/>
      <c r="B128" s="202"/>
      <c r="C128" s="204"/>
      <c r="D128" s="204"/>
      <c r="E128" s="154" t="s">
        <v>212</v>
      </c>
      <c r="F128" s="154" t="s">
        <v>293</v>
      </c>
      <c r="G128" s="154" t="s">
        <v>293</v>
      </c>
      <c r="H128" s="154" t="s">
        <v>293</v>
      </c>
      <c r="I128" s="154" t="s">
        <v>293</v>
      </c>
      <c r="J128" s="154" t="s">
        <v>212</v>
      </c>
      <c r="K128" s="204"/>
      <c r="L128" s="201"/>
      <c r="M128" s="54"/>
      <c r="N128" s="51"/>
      <c r="O128" s="201"/>
      <c r="P128" s="201"/>
      <c r="Q128" s="201"/>
      <c r="R128" s="201"/>
      <c r="S128" s="204"/>
      <c r="T128" s="201"/>
      <c r="U128" s="201"/>
      <c r="V128" s="201"/>
      <c r="W128" s="204"/>
    </row>
    <row r="129" spans="1:26" ht="13.5" customHeight="1">
      <c r="A129" s="300" t="s">
        <v>358</v>
      </c>
      <c r="B129" s="300"/>
      <c r="C129" s="300"/>
      <c r="D129" s="204"/>
      <c r="E129" s="204"/>
      <c r="F129" s="201"/>
      <c r="G129" s="201"/>
      <c r="H129" s="201"/>
      <c r="I129" s="201"/>
      <c r="J129" s="201"/>
      <c r="K129" s="204"/>
      <c r="L129" s="201"/>
      <c r="M129" s="204"/>
      <c r="N129" s="51"/>
      <c r="O129" s="201"/>
      <c r="P129" s="201"/>
      <c r="Q129" s="201"/>
      <c r="R129" s="201"/>
      <c r="S129" s="62"/>
      <c r="T129" s="201"/>
      <c r="U129" s="201"/>
      <c r="V129" s="201"/>
      <c r="W129" s="204"/>
    </row>
    <row r="130" spans="1:26" ht="13.5" customHeight="1">
      <c r="A130" s="49" t="s">
        <v>359</v>
      </c>
      <c r="B130" s="299" t="s">
        <v>216</v>
      </c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Z130" s="240"/>
    </row>
    <row r="131" spans="1:26" ht="13.5" customHeight="1">
      <c r="A131" s="300" t="s">
        <v>430</v>
      </c>
      <c r="B131" s="300"/>
      <c r="C131" s="300"/>
      <c r="D131" s="204"/>
      <c r="E131" s="204"/>
      <c r="F131" s="201"/>
      <c r="G131" s="201"/>
      <c r="H131" s="201"/>
      <c r="I131" s="201"/>
      <c r="J131" s="201"/>
      <c r="K131" s="204"/>
      <c r="L131" s="201"/>
      <c r="M131" s="204"/>
      <c r="N131" s="51"/>
      <c r="O131" s="201"/>
      <c r="P131" s="201"/>
      <c r="Q131" s="201"/>
      <c r="R131" s="201"/>
      <c r="S131" s="62"/>
      <c r="T131" s="201"/>
      <c r="U131" s="201"/>
      <c r="V131" s="201"/>
      <c r="W131" s="204"/>
    </row>
    <row r="132" spans="1:26" ht="13.5" customHeight="1">
      <c r="A132" s="49" t="s">
        <v>459</v>
      </c>
      <c r="B132" s="299" t="s">
        <v>460</v>
      </c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</row>
    <row r="133" spans="1:26" ht="13.5" customHeight="1">
      <c r="A133" s="53"/>
      <c r="B133" s="202"/>
      <c r="C133" s="204"/>
      <c r="D133" s="201"/>
      <c r="E133" s="154" t="s">
        <v>212</v>
      </c>
      <c r="F133" s="154" t="s">
        <v>293</v>
      </c>
      <c r="G133" s="154" t="s">
        <v>293</v>
      </c>
      <c r="H133" s="154" t="s">
        <v>293</v>
      </c>
      <c r="I133" s="154" t="s">
        <v>293</v>
      </c>
      <c r="J133" s="154" t="s">
        <v>212</v>
      </c>
      <c r="K133" s="201"/>
      <c r="L133" s="201"/>
      <c r="M133" s="51"/>
      <c r="N133" s="51"/>
      <c r="O133" s="201"/>
      <c r="P133" s="201"/>
      <c r="Q133" s="201"/>
      <c r="R133" s="201"/>
      <c r="S133" s="201"/>
      <c r="T133" s="201"/>
      <c r="U133" s="201"/>
      <c r="V133" s="201"/>
      <c r="W133" s="204"/>
    </row>
    <row r="134" spans="1:26" ht="108.75" customHeight="1">
      <c r="A134" s="46" t="s">
        <v>461</v>
      </c>
      <c r="B134" s="75" t="s">
        <v>563</v>
      </c>
      <c r="C134" s="204">
        <v>1</v>
      </c>
      <c r="D134" s="82">
        <f>M134+N134+P134+Q134+R134</f>
        <v>859.81500000000005</v>
      </c>
      <c r="E134" s="95" t="s">
        <v>293</v>
      </c>
      <c r="F134" s="95" t="s">
        <v>293</v>
      </c>
      <c r="G134" s="95" t="s">
        <v>293</v>
      </c>
      <c r="H134" s="95" t="s">
        <v>293</v>
      </c>
      <c r="I134" s="95" t="s">
        <v>293</v>
      </c>
      <c r="J134" s="95" t="s">
        <v>212</v>
      </c>
      <c r="K134" s="95"/>
      <c r="L134" s="61">
        <f>D134</f>
        <v>859.81500000000005</v>
      </c>
      <c r="M134" s="82">
        <v>50.575000000000003</v>
      </c>
      <c r="N134" s="82">
        <v>202.31</v>
      </c>
      <c r="O134" s="82">
        <v>202.31</v>
      </c>
      <c r="P134" s="82">
        <v>202.31</v>
      </c>
      <c r="Q134" s="82">
        <v>202.31</v>
      </c>
      <c r="R134" s="82">
        <v>202.31</v>
      </c>
      <c r="S134" s="97">
        <v>51</v>
      </c>
      <c r="T134" s="94"/>
      <c r="U134" s="94"/>
      <c r="V134" s="82">
        <v>190.53</v>
      </c>
      <c r="W134" s="82">
        <v>191.55</v>
      </c>
    </row>
    <row r="135" spans="1:26" ht="108.75" customHeight="1">
      <c r="A135" s="46" t="s">
        <v>462</v>
      </c>
      <c r="B135" s="75" t="s">
        <v>564</v>
      </c>
      <c r="C135" s="204">
        <v>1</v>
      </c>
      <c r="D135" s="82">
        <f>M135+N135+P135+Q135+R135</f>
        <v>859.81500000000005</v>
      </c>
      <c r="E135" s="95" t="s">
        <v>293</v>
      </c>
      <c r="F135" s="95" t="s">
        <v>293</v>
      </c>
      <c r="G135" s="95" t="s">
        <v>293</v>
      </c>
      <c r="H135" s="95" t="s">
        <v>293</v>
      </c>
      <c r="I135" s="95" t="s">
        <v>293</v>
      </c>
      <c r="J135" s="95" t="s">
        <v>212</v>
      </c>
      <c r="K135" s="95"/>
      <c r="L135" s="61">
        <f>D135</f>
        <v>859.81500000000005</v>
      </c>
      <c r="M135" s="82">
        <v>50.575000000000003</v>
      </c>
      <c r="N135" s="82">
        <v>202.31</v>
      </c>
      <c r="O135" s="82">
        <v>202.31</v>
      </c>
      <c r="P135" s="82">
        <v>202.31</v>
      </c>
      <c r="Q135" s="82">
        <v>202.31</v>
      </c>
      <c r="R135" s="82">
        <v>202.31</v>
      </c>
      <c r="S135" s="97">
        <v>51</v>
      </c>
      <c r="T135" s="94"/>
      <c r="U135" s="94"/>
      <c r="V135" s="82">
        <v>190.53</v>
      </c>
      <c r="W135" s="82">
        <v>191.55</v>
      </c>
    </row>
    <row r="136" spans="1:26" ht="109.5" customHeight="1">
      <c r="A136" s="46" t="s">
        <v>463</v>
      </c>
      <c r="B136" s="75" t="s">
        <v>565</v>
      </c>
      <c r="C136" s="204">
        <v>1</v>
      </c>
      <c r="D136" s="82">
        <f>M136+N136+P136+R136+Q136</f>
        <v>859.81999999999994</v>
      </c>
      <c r="E136" s="95" t="s">
        <v>293</v>
      </c>
      <c r="F136" s="95" t="s">
        <v>293</v>
      </c>
      <c r="G136" s="95" t="s">
        <v>293</v>
      </c>
      <c r="H136" s="95" t="s">
        <v>293</v>
      </c>
      <c r="I136" s="95" t="s">
        <v>293</v>
      </c>
      <c r="J136" s="95" t="s">
        <v>212</v>
      </c>
      <c r="K136" s="96"/>
      <c r="L136" s="61">
        <f>D136</f>
        <v>859.81999999999994</v>
      </c>
      <c r="M136" s="82">
        <v>50.58</v>
      </c>
      <c r="N136" s="82">
        <v>202.31</v>
      </c>
      <c r="O136" s="82">
        <v>202.31</v>
      </c>
      <c r="P136" s="82">
        <v>202.31</v>
      </c>
      <c r="Q136" s="82">
        <v>202.31</v>
      </c>
      <c r="R136" s="82">
        <v>202.31</v>
      </c>
      <c r="S136" s="97">
        <v>51</v>
      </c>
      <c r="T136" s="96"/>
      <c r="U136" s="94"/>
      <c r="V136" s="82">
        <v>190.53</v>
      </c>
      <c r="W136" s="82">
        <v>191.55</v>
      </c>
    </row>
    <row r="137" spans="1:26" ht="15.75" hidden="1">
      <c r="A137" s="318" t="s">
        <v>442</v>
      </c>
      <c r="B137" s="314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</row>
    <row r="138" spans="1:26" hidden="1">
      <c r="A138" s="43">
        <v>1</v>
      </c>
      <c r="B138" s="202">
        <v>2</v>
      </c>
      <c r="C138" s="204">
        <v>3</v>
      </c>
      <c r="D138" s="204">
        <v>4</v>
      </c>
      <c r="E138" s="204">
        <v>5</v>
      </c>
      <c r="F138" s="204">
        <v>6</v>
      </c>
      <c r="G138" s="44">
        <v>7</v>
      </c>
      <c r="H138" s="204">
        <v>8</v>
      </c>
      <c r="I138" s="204">
        <v>9</v>
      </c>
      <c r="J138" s="204">
        <v>10</v>
      </c>
      <c r="K138" s="202">
        <v>11</v>
      </c>
      <c r="L138" s="202">
        <v>12</v>
      </c>
      <c r="M138" s="202">
        <v>13</v>
      </c>
      <c r="N138" s="315">
        <v>14</v>
      </c>
      <c r="O138" s="315"/>
      <c r="P138" s="202">
        <v>15</v>
      </c>
      <c r="Q138" s="202">
        <v>16</v>
      </c>
      <c r="R138" s="202">
        <v>17</v>
      </c>
      <c r="S138" s="202">
        <v>18</v>
      </c>
      <c r="T138" s="202">
        <v>19</v>
      </c>
      <c r="U138" s="204">
        <v>20</v>
      </c>
      <c r="V138" s="204">
        <v>21</v>
      </c>
      <c r="W138" s="204">
        <v>22</v>
      </c>
    </row>
    <row r="139" spans="1:26" ht="108" customHeight="1">
      <c r="A139" s="46" t="s">
        <v>464</v>
      </c>
      <c r="B139" s="75" t="s">
        <v>566</v>
      </c>
      <c r="C139" s="204">
        <v>1</v>
      </c>
      <c r="D139" s="82">
        <f>M139+N139+P139+Q139+R139</f>
        <v>859.81999999999994</v>
      </c>
      <c r="E139" s="95" t="s">
        <v>293</v>
      </c>
      <c r="F139" s="95" t="s">
        <v>293</v>
      </c>
      <c r="G139" s="95" t="s">
        <v>293</v>
      </c>
      <c r="H139" s="95" t="s">
        <v>293</v>
      </c>
      <c r="I139" s="95" t="s">
        <v>293</v>
      </c>
      <c r="J139" s="95" t="s">
        <v>212</v>
      </c>
      <c r="K139" s="95"/>
      <c r="L139" s="61">
        <f>D139</f>
        <v>859.81999999999994</v>
      </c>
      <c r="M139" s="82">
        <v>50.58</v>
      </c>
      <c r="N139" s="82">
        <v>202.31</v>
      </c>
      <c r="O139" s="82">
        <v>202.31</v>
      </c>
      <c r="P139" s="82">
        <v>202.31</v>
      </c>
      <c r="Q139" s="82">
        <v>202.31</v>
      </c>
      <c r="R139" s="82">
        <v>202.31</v>
      </c>
      <c r="S139" s="97">
        <v>51</v>
      </c>
      <c r="T139" s="94"/>
      <c r="U139" s="94"/>
      <c r="V139" s="82">
        <v>190.53</v>
      </c>
      <c r="W139" s="82">
        <v>191.55</v>
      </c>
    </row>
    <row r="140" spans="1:26" ht="13.5" customHeight="1">
      <c r="A140" s="300" t="s">
        <v>235</v>
      </c>
      <c r="B140" s="300"/>
      <c r="C140" s="300"/>
      <c r="D140" s="82">
        <f>D134+D135+D136+D139</f>
        <v>3439.2699999999995</v>
      </c>
      <c r="E140" s="95" t="s">
        <v>293</v>
      </c>
      <c r="F140" s="95" t="s">
        <v>293</v>
      </c>
      <c r="G140" s="95" t="s">
        <v>293</v>
      </c>
      <c r="H140" s="95" t="s">
        <v>293</v>
      </c>
      <c r="I140" s="95" t="s">
        <v>293</v>
      </c>
      <c r="J140" s="95" t="s">
        <v>212</v>
      </c>
      <c r="K140" s="94"/>
      <c r="L140" s="82">
        <f>L134+L135+L136+L139</f>
        <v>3439.2699999999995</v>
      </c>
      <c r="M140" s="82">
        <f t="shared" ref="M140:R140" si="0">M134+M135+M136+M139</f>
        <v>202.31</v>
      </c>
      <c r="N140" s="81">
        <f t="shared" si="0"/>
        <v>809.24</v>
      </c>
      <c r="O140" s="81">
        <f t="shared" si="0"/>
        <v>809.24</v>
      </c>
      <c r="P140" s="81">
        <f t="shared" si="0"/>
        <v>809.24</v>
      </c>
      <c r="Q140" s="81">
        <f t="shared" si="0"/>
        <v>809.24</v>
      </c>
      <c r="R140" s="82">
        <f t="shared" si="0"/>
        <v>809.24</v>
      </c>
      <c r="S140" s="97">
        <v>51</v>
      </c>
      <c r="T140" s="94"/>
      <c r="U140" s="94"/>
      <c r="V140" s="82">
        <f>V134+V135+V136+V139</f>
        <v>762.12</v>
      </c>
      <c r="W140" s="82">
        <f>W134+W135+W136+W139</f>
        <v>766.2</v>
      </c>
    </row>
    <row r="141" spans="1:26" ht="13.5" customHeight="1">
      <c r="A141" s="300" t="s">
        <v>236</v>
      </c>
      <c r="B141" s="300"/>
      <c r="C141" s="300"/>
      <c r="D141" s="82">
        <f>D140</f>
        <v>3439.2699999999995</v>
      </c>
      <c r="E141" s="95" t="s">
        <v>293</v>
      </c>
      <c r="F141" s="95" t="s">
        <v>293</v>
      </c>
      <c r="G141" s="95" t="s">
        <v>293</v>
      </c>
      <c r="H141" s="95" t="s">
        <v>293</v>
      </c>
      <c r="I141" s="95" t="s">
        <v>293</v>
      </c>
      <c r="J141" s="95" t="s">
        <v>212</v>
      </c>
      <c r="K141" s="94"/>
      <c r="L141" s="82">
        <f t="shared" ref="L141:N142" si="1">L140</f>
        <v>3439.2699999999995</v>
      </c>
      <c r="M141" s="82">
        <f t="shared" si="1"/>
        <v>202.31</v>
      </c>
      <c r="N141" s="81">
        <f t="shared" si="1"/>
        <v>809.24</v>
      </c>
      <c r="O141" s="81"/>
      <c r="P141" s="81">
        <f t="shared" ref="P141:R142" si="2">P140</f>
        <v>809.24</v>
      </c>
      <c r="Q141" s="81">
        <f t="shared" si="2"/>
        <v>809.24</v>
      </c>
      <c r="R141" s="82">
        <f t="shared" si="2"/>
        <v>809.24</v>
      </c>
      <c r="S141" s="97">
        <v>51</v>
      </c>
      <c r="T141" s="94"/>
      <c r="U141" s="94"/>
      <c r="V141" s="82">
        <f>V140</f>
        <v>762.12</v>
      </c>
      <c r="W141" s="82">
        <f>W140</f>
        <v>766.2</v>
      </c>
    </row>
    <row r="142" spans="1:26" ht="23.25" customHeight="1">
      <c r="A142" s="322" t="s">
        <v>221</v>
      </c>
      <c r="B142" s="323"/>
      <c r="C142" s="324"/>
      <c r="D142" s="82">
        <f>D141</f>
        <v>3439.2699999999995</v>
      </c>
      <c r="E142" s="95" t="s">
        <v>293</v>
      </c>
      <c r="F142" s="95" t="s">
        <v>293</v>
      </c>
      <c r="G142" s="95" t="s">
        <v>293</v>
      </c>
      <c r="H142" s="95" t="s">
        <v>293</v>
      </c>
      <c r="I142" s="95" t="s">
        <v>293</v>
      </c>
      <c r="J142" s="95" t="s">
        <v>212</v>
      </c>
      <c r="K142" s="94"/>
      <c r="L142" s="82">
        <f>L141</f>
        <v>3439.2699999999995</v>
      </c>
      <c r="M142" s="82">
        <f t="shared" si="1"/>
        <v>202.31</v>
      </c>
      <c r="N142" s="81">
        <f t="shared" si="1"/>
        <v>809.24</v>
      </c>
      <c r="O142" s="81"/>
      <c r="P142" s="81">
        <f t="shared" si="2"/>
        <v>809.24</v>
      </c>
      <c r="Q142" s="81">
        <f t="shared" si="2"/>
        <v>809.24</v>
      </c>
      <c r="R142" s="82">
        <f t="shared" si="2"/>
        <v>809.24</v>
      </c>
      <c r="S142" s="97">
        <v>51</v>
      </c>
      <c r="T142" s="94"/>
      <c r="U142" s="94"/>
      <c r="V142" s="82">
        <f>V141</f>
        <v>762.12</v>
      </c>
      <c r="W142" s="82">
        <f>W141</f>
        <v>766.2</v>
      </c>
    </row>
    <row r="143" spans="1:26" ht="13.5" customHeight="1">
      <c r="A143" s="325" t="s">
        <v>360</v>
      </c>
      <c r="B143" s="325"/>
      <c r="C143" s="325"/>
      <c r="D143" s="325"/>
      <c r="E143" s="325"/>
      <c r="F143" s="325"/>
      <c r="G143" s="325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</row>
    <row r="144" spans="1:26" ht="13.5" customHeight="1">
      <c r="A144" s="63" t="s">
        <v>361</v>
      </c>
      <c r="B144" s="64"/>
      <c r="C144" s="45"/>
      <c r="D144" s="45"/>
      <c r="E144" s="45"/>
      <c r="F144" s="45"/>
      <c r="G144" s="65"/>
      <c r="H144" s="65"/>
      <c r="I144" s="65"/>
      <c r="J144" s="65"/>
      <c r="K144" s="45"/>
      <c r="L144" s="45"/>
      <c r="M144" s="66"/>
      <c r="N144" s="66"/>
      <c r="O144" s="66"/>
      <c r="P144" s="66"/>
      <c r="Q144" s="66"/>
      <c r="R144" s="45"/>
      <c r="S144" s="45"/>
      <c r="T144" s="45"/>
      <c r="U144" s="45"/>
      <c r="V144" s="45"/>
    </row>
    <row r="145" spans="1:23" ht="13.5" customHeight="1">
      <c r="A145" s="63" t="s">
        <v>362</v>
      </c>
      <c r="B145" s="64"/>
      <c r="C145" s="45"/>
      <c r="D145" s="45"/>
      <c r="E145" s="45"/>
      <c r="F145" s="45"/>
      <c r="G145" s="65"/>
      <c r="H145" s="65"/>
      <c r="U145" s="28"/>
      <c r="V145" s="28"/>
      <c r="W145" s="65"/>
    </row>
    <row r="146" spans="1:23" ht="13.5" customHeight="1">
      <c r="A146" s="173" t="s">
        <v>567</v>
      </c>
      <c r="B146" s="64"/>
      <c r="C146" s="45"/>
      <c r="D146" s="45"/>
      <c r="E146" s="45"/>
      <c r="F146" s="45"/>
      <c r="G146" s="65"/>
      <c r="H146" s="65"/>
      <c r="U146" s="28"/>
      <c r="V146" s="28"/>
      <c r="W146" s="65"/>
    </row>
    <row r="147" spans="1:23" ht="12.75" customHeight="1">
      <c r="A147" s="319" t="s">
        <v>363</v>
      </c>
      <c r="B147" s="319"/>
      <c r="C147" s="319"/>
      <c r="D147" s="319"/>
      <c r="E147" s="319"/>
      <c r="F147" s="319"/>
      <c r="G147" s="65"/>
      <c r="H147" s="65"/>
      <c r="I147" s="65"/>
      <c r="N147" s="65"/>
      <c r="O147" s="65"/>
      <c r="P147" s="65"/>
      <c r="Q147" s="65"/>
      <c r="R147" s="65"/>
      <c r="S147" s="65"/>
      <c r="T147" s="65"/>
      <c r="U147" s="65"/>
      <c r="V147" s="65"/>
      <c r="W147" s="28"/>
    </row>
    <row r="148" spans="1:23">
      <c r="B148" s="67"/>
      <c r="C148" s="68"/>
      <c r="D148" s="69"/>
      <c r="F148" s="70"/>
      <c r="G148" s="70"/>
      <c r="H148" s="70"/>
      <c r="I148" s="71"/>
      <c r="J148" s="71"/>
      <c r="K148" s="71"/>
      <c r="U148" s="28"/>
      <c r="V148" s="28"/>
    </row>
    <row r="149" spans="1:23">
      <c r="A149" s="320" t="s">
        <v>555</v>
      </c>
      <c r="B149" s="320"/>
      <c r="C149" s="320"/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</row>
    <row r="150" spans="1:23">
      <c r="A150" s="321" t="s">
        <v>137</v>
      </c>
      <c r="B150" s="321"/>
      <c r="C150" s="321"/>
      <c r="E150" s="73" t="s">
        <v>131</v>
      </c>
      <c r="G150" s="73"/>
      <c r="H150" s="73"/>
      <c r="I150" s="74" t="s">
        <v>568</v>
      </c>
      <c r="J150" s="74"/>
      <c r="K150" s="74"/>
      <c r="L150" s="74"/>
    </row>
  </sheetData>
  <mergeCells count="113">
    <mergeCell ref="A150:C150"/>
    <mergeCell ref="B127:W127"/>
    <mergeCell ref="A129:C129"/>
    <mergeCell ref="B130:W130"/>
    <mergeCell ref="A140:C140"/>
    <mergeCell ref="A141:C141"/>
    <mergeCell ref="A142:C142"/>
    <mergeCell ref="A143:G143"/>
    <mergeCell ref="I143:W143"/>
    <mergeCell ref="A147:F147"/>
    <mergeCell ref="A137:W137"/>
    <mergeCell ref="N138:O138"/>
    <mergeCell ref="A131:C131"/>
    <mergeCell ref="B132:W132"/>
    <mergeCell ref="A149:M149"/>
    <mergeCell ref="B108:W108"/>
    <mergeCell ref="A110:C110"/>
    <mergeCell ref="B119:W119"/>
    <mergeCell ref="A123:C123"/>
    <mergeCell ref="B116:W116"/>
    <mergeCell ref="A118:C118"/>
    <mergeCell ref="B124:W124"/>
    <mergeCell ref="A126:C126"/>
    <mergeCell ref="A111:C111"/>
    <mergeCell ref="A93:W93"/>
    <mergeCell ref="N94:O94"/>
    <mergeCell ref="B112:W112"/>
    <mergeCell ref="B113:W113"/>
    <mergeCell ref="A115:C115"/>
    <mergeCell ref="A120:W120"/>
    <mergeCell ref="N121:O121"/>
    <mergeCell ref="A106:C106"/>
    <mergeCell ref="B107:W107"/>
    <mergeCell ref="B90:W90"/>
    <mergeCell ref="B91:W91"/>
    <mergeCell ref="A95:C95"/>
    <mergeCell ref="B96:W96"/>
    <mergeCell ref="A98:C98"/>
    <mergeCell ref="B99:W99"/>
    <mergeCell ref="A88:C88"/>
    <mergeCell ref="B89:W89"/>
    <mergeCell ref="A103:C103"/>
    <mergeCell ref="B104:W104"/>
    <mergeCell ref="A83:C83"/>
    <mergeCell ref="B84:W84"/>
    <mergeCell ref="A86:C86"/>
    <mergeCell ref="A75:C75"/>
    <mergeCell ref="A79:W79"/>
    <mergeCell ref="N80:O80"/>
    <mergeCell ref="B76:W76"/>
    <mergeCell ref="A78:C78"/>
    <mergeCell ref="A56:C56"/>
    <mergeCell ref="B57:W57"/>
    <mergeCell ref="A64:C64"/>
    <mergeCell ref="B65:W65"/>
    <mergeCell ref="A87:C87"/>
    <mergeCell ref="A72:C72"/>
    <mergeCell ref="B73:W73"/>
    <mergeCell ref="A69:C69"/>
    <mergeCell ref="B70:W70"/>
    <mergeCell ref="B81:W81"/>
    <mergeCell ref="A66:C66"/>
    <mergeCell ref="B67:W67"/>
    <mergeCell ref="A59:C59"/>
    <mergeCell ref="A60:C60"/>
    <mergeCell ref="B61:W61"/>
    <mergeCell ref="B62:W62"/>
    <mergeCell ref="B54:W54"/>
    <mergeCell ref="E35:E36"/>
    <mergeCell ref="F35:F36"/>
    <mergeCell ref="G35:G36"/>
    <mergeCell ref="H35:I35"/>
    <mergeCell ref="A42:W42"/>
    <mergeCell ref="N43:O43"/>
    <mergeCell ref="A53:C53"/>
    <mergeCell ref="B40:W40"/>
    <mergeCell ref="A50:C50"/>
    <mergeCell ref="B51:W51"/>
    <mergeCell ref="B48:W48"/>
    <mergeCell ref="D34:D36"/>
    <mergeCell ref="A44:C44"/>
    <mergeCell ref="B45:W45"/>
    <mergeCell ref="A47:C47"/>
    <mergeCell ref="N37:O37"/>
    <mergeCell ref="B38:W38"/>
    <mergeCell ref="B39:W39"/>
    <mergeCell ref="W33:W36"/>
    <mergeCell ref="A12:T12"/>
    <mergeCell ref="A13:T13"/>
    <mergeCell ref="K34:K36"/>
    <mergeCell ref="L34:L36"/>
    <mergeCell ref="M34:M36"/>
    <mergeCell ref="B2:E2"/>
    <mergeCell ref="J35:J36"/>
    <mergeCell ref="N36:O36"/>
    <mergeCell ref="M33:R33"/>
    <mergeCell ref="E34:J34"/>
    <mergeCell ref="N2:R2"/>
    <mergeCell ref="B3:E3"/>
    <mergeCell ref="N4:S4"/>
    <mergeCell ref="A32:T32"/>
    <mergeCell ref="B6:E6"/>
    <mergeCell ref="R7:S7"/>
    <mergeCell ref="S33:S36"/>
    <mergeCell ref="T33:T36"/>
    <mergeCell ref="U33:U36"/>
    <mergeCell ref="V33:V36"/>
    <mergeCell ref="A33:A36"/>
    <mergeCell ref="B33:B36"/>
    <mergeCell ref="C33:C36"/>
    <mergeCell ref="N34:R35"/>
    <mergeCell ref="D33:J33"/>
    <mergeCell ref="K33:L33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headerFooter>
    <oddFooter>&amp;R9</oddFooter>
  </headerFooter>
  <rowBreaks count="2" manualBreakCount="2">
    <brk id="61" max="16383" man="1"/>
    <brk id="1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7"/>
  <sheetViews>
    <sheetView view="pageLayout" zoomScale="85" zoomScaleNormal="100" zoomScalePageLayoutView="85" workbookViewId="0">
      <selection activeCell="N13" sqref="N13:N15"/>
    </sheetView>
  </sheetViews>
  <sheetFormatPr defaultRowHeight="12.75"/>
  <cols>
    <col min="1" max="1" width="5.5703125" style="98" customWidth="1"/>
    <col min="2" max="2" width="23.140625" style="99" customWidth="1"/>
    <col min="3" max="3" width="4.7109375" style="100" customWidth="1"/>
    <col min="4" max="4" width="8" style="100" customWidth="1"/>
    <col min="5" max="5" width="9.140625" style="100"/>
    <col min="6" max="6" width="12.42578125" style="100" customWidth="1"/>
    <col min="7" max="7" width="11.85546875" style="100" customWidth="1"/>
    <col min="8" max="8" width="11.7109375" style="100" customWidth="1"/>
    <col min="9" max="9" width="12.140625" style="100" customWidth="1"/>
    <col min="10" max="10" width="12.42578125" style="100" customWidth="1"/>
    <col min="11" max="13" width="14" style="100" customWidth="1"/>
    <col min="14" max="14" width="12.140625" style="100" customWidth="1"/>
    <col min="15" max="15" width="7.42578125" style="100" customWidth="1"/>
    <col min="16" max="16" width="8.5703125" style="100" customWidth="1"/>
    <col min="17" max="17" width="8" style="100" customWidth="1"/>
    <col min="18" max="18" width="8.42578125" style="100" customWidth="1"/>
    <col min="19" max="19" width="8.140625" style="100" customWidth="1"/>
    <col min="20" max="21" width="6.85546875" style="100" customWidth="1"/>
    <col min="22" max="23" width="7" style="100" customWidth="1"/>
    <col min="24" max="24" width="6.85546875" style="100" customWidth="1"/>
    <col min="25" max="26" width="9.140625" style="102"/>
    <col min="27" max="16384" width="9.140625" style="100"/>
  </cols>
  <sheetData>
    <row r="1" spans="1:26" ht="25.5" customHeight="1">
      <c r="B1" s="388" t="s">
        <v>267</v>
      </c>
      <c r="C1" s="388"/>
      <c r="D1" s="388"/>
      <c r="E1" s="388"/>
      <c r="M1" s="286" t="s">
        <v>268</v>
      </c>
      <c r="N1" s="286"/>
      <c r="O1" s="286"/>
      <c r="P1" s="103"/>
      <c r="Q1" s="31"/>
      <c r="R1" s="31"/>
      <c r="S1" s="32"/>
      <c r="T1" s="32"/>
      <c r="U1" s="32"/>
      <c r="V1" s="32"/>
      <c r="W1" s="32"/>
      <c r="X1" s="32"/>
    </row>
    <row r="2" spans="1:26" ht="18.75" customHeight="1">
      <c r="B2" s="389" t="s">
        <v>570</v>
      </c>
      <c r="C2" s="389"/>
      <c r="D2" s="389"/>
      <c r="E2" s="389"/>
      <c r="M2" s="390" t="s">
        <v>364</v>
      </c>
      <c r="N2" s="390"/>
      <c r="O2" s="390"/>
      <c r="P2" s="390"/>
      <c r="Q2" s="31"/>
      <c r="R2" s="31"/>
      <c r="S2" s="32"/>
      <c r="T2" s="32"/>
      <c r="U2" s="32"/>
      <c r="V2" s="32"/>
      <c r="W2" s="32"/>
      <c r="X2" s="32"/>
    </row>
    <row r="3" spans="1:26" ht="11.25" customHeight="1">
      <c r="B3" s="288" t="s">
        <v>151</v>
      </c>
      <c r="C3" s="288"/>
      <c r="D3" s="288"/>
      <c r="E3" s="288"/>
      <c r="M3" s="288" t="s">
        <v>129</v>
      </c>
      <c r="N3" s="288"/>
      <c r="O3" s="288"/>
      <c r="P3" s="288"/>
      <c r="Q3" s="31"/>
      <c r="R3" s="31"/>
      <c r="S3" s="32"/>
      <c r="T3" s="32"/>
      <c r="U3" s="32"/>
      <c r="V3" s="32"/>
      <c r="W3" s="32"/>
      <c r="X3" s="32"/>
    </row>
    <row r="4" spans="1:26" ht="28.5" customHeight="1">
      <c r="B4" s="290" t="s">
        <v>573</v>
      </c>
      <c r="C4" s="290"/>
      <c r="D4" s="290"/>
      <c r="E4" s="290"/>
      <c r="M4" s="100" t="s">
        <v>384</v>
      </c>
      <c r="O4" s="174" t="s">
        <v>365</v>
      </c>
      <c r="Q4" s="31"/>
      <c r="R4" s="32"/>
      <c r="S4" s="32"/>
      <c r="T4" s="32"/>
      <c r="U4" s="32"/>
      <c r="V4" s="32"/>
      <c r="W4" s="32"/>
      <c r="X4" s="32"/>
    </row>
    <row r="5" spans="1:26" ht="17.25" customHeight="1">
      <c r="B5" s="37" t="s">
        <v>134</v>
      </c>
      <c r="M5" s="36"/>
      <c r="N5" s="105" t="s">
        <v>131</v>
      </c>
      <c r="O5" s="288" t="s">
        <v>269</v>
      </c>
      <c r="P5" s="288"/>
      <c r="Q5" s="31"/>
      <c r="R5" s="31"/>
      <c r="S5" s="32"/>
      <c r="T5" s="32"/>
      <c r="U5" s="32"/>
      <c r="V5" s="32"/>
      <c r="W5" s="32"/>
      <c r="X5" s="32"/>
    </row>
    <row r="6" spans="1:26" ht="24" customHeight="1">
      <c r="C6" s="106"/>
      <c r="D6" s="106"/>
      <c r="E6" s="106"/>
      <c r="M6" s="104" t="s">
        <v>559</v>
      </c>
      <c r="N6" s="104"/>
      <c r="O6" s="104"/>
      <c r="P6" s="104"/>
      <c r="Q6" s="31"/>
      <c r="R6" s="32"/>
      <c r="S6" s="32"/>
      <c r="T6" s="32"/>
      <c r="U6" s="32"/>
      <c r="V6" s="32"/>
      <c r="W6" s="32"/>
      <c r="X6" s="32"/>
    </row>
    <row r="7" spans="1:26" ht="22.5" customHeight="1">
      <c r="M7" s="100" t="s">
        <v>134</v>
      </c>
      <c r="N7" s="101"/>
      <c r="O7" s="101"/>
      <c r="P7" s="101"/>
      <c r="Q7" s="31"/>
      <c r="R7" s="31"/>
      <c r="S7" s="32"/>
      <c r="T7" s="32"/>
      <c r="U7" s="32"/>
      <c r="V7" s="32"/>
      <c r="W7" s="32"/>
      <c r="X7" s="32"/>
    </row>
    <row r="8" spans="1:26" ht="30.75" customHeight="1">
      <c r="A8" s="291" t="s">
        <v>385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107"/>
      <c r="W8" s="107"/>
    </row>
    <row r="9" spans="1:26" ht="30.75" customHeight="1">
      <c r="A9" s="291" t="s">
        <v>571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107"/>
      <c r="W9" s="107"/>
    </row>
    <row r="10" spans="1:26" ht="18.75">
      <c r="A10" s="380" t="s">
        <v>6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99"/>
      <c r="W10" s="99"/>
    </row>
    <row r="11" spans="1:26" ht="31.5" customHeight="1">
      <c r="A11" s="382" t="s">
        <v>270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</row>
    <row r="12" spans="1:26" ht="52.5" customHeight="1">
      <c r="A12" s="374" t="s">
        <v>7</v>
      </c>
      <c r="B12" s="374" t="s">
        <v>386</v>
      </c>
      <c r="C12" s="374" t="s">
        <v>204</v>
      </c>
      <c r="D12" s="385" t="s">
        <v>387</v>
      </c>
      <c r="E12" s="386"/>
      <c r="F12" s="386"/>
      <c r="G12" s="386"/>
      <c r="H12" s="386"/>
      <c r="I12" s="386"/>
      <c r="J12" s="387"/>
      <c r="K12" s="377" t="s">
        <v>388</v>
      </c>
      <c r="L12" s="377" t="s">
        <v>389</v>
      </c>
      <c r="M12" s="374" t="s">
        <v>390</v>
      </c>
      <c r="N12" s="361" t="s">
        <v>391</v>
      </c>
      <c r="O12" s="361"/>
      <c r="P12" s="361" t="s">
        <v>392</v>
      </c>
      <c r="Q12" s="361"/>
      <c r="R12" s="361"/>
      <c r="S12" s="361"/>
      <c r="T12" s="370" t="s">
        <v>393</v>
      </c>
      <c r="U12" s="370" t="s">
        <v>394</v>
      </c>
      <c r="V12" s="370" t="s">
        <v>395</v>
      </c>
      <c r="W12" s="370" t="s">
        <v>396</v>
      </c>
      <c r="X12" s="370" t="s">
        <v>397</v>
      </c>
    </row>
    <row r="13" spans="1:26" ht="15.75" customHeight="1">
      <c r="A13" s="375"/>
      <c r="B13" s="375"/>
      <c r="C13" s="383"/>
      <c r="D13" s="374" t="s">
        <v>279</v>
      </c>
      <c r="E13" s="373" t="s">
        <v>205</v>
      </c>
      <c r="F13" s="373"/>
      <c r="G13" s="373"/>
      <c r="H13" s="373"/>
      <c r="I13" s="373"/>
      <c r="J13" s="373"/>
      <c r="K13" s="378"/>
      <c r="L13" s="378"/>
      <c r="M13" s="375"/>
      <c r="N13" s="374" t="s">
        <v>398</v>
      </c>
      <c r="O13" s="374" t="s">
        <v>399</v>
      </c>
      <c r="P13" s="374" t="s">
        <v>453</v>
      </c>
      <c r="Q13" s="374" t="s">
        <v>454</v>
      </c>
      <c r="R13" s="374" t="s">
        <v>455</v>
      </c>
      <c r="S13" s="374" t="s">
        <v>456</v>
      </c>
      <c r="T13" s="371"/>
      <c r="U13" s="371"/>
      <c r="V13" s="371"/>
      <c r="W13" s="371"/>
      <c r="X13" s="371"/>
    </row>
    <row r="14" spans="1:26" ht="42" customHeight="1">
      <c r="A14" s="375"/>
      <c r="B14" s="375"/>
      <c r="C14" s="383"/>
      <c r="D14" s="375"/>
      <c r="E14" s="364" t="s">
        <v>283</v>
      </c>
      <c r="F14" s="364" t="s">
        <v>207</v>
      </c>
      <c r="G14" s="366" t="s">
        <v>400</v>
      </c>
      <c r="H14" s="368" t="s">
        <v>401</v>
      </c>
      <c r="I14" s="362" t="s">
        <v>402</v>
      </c>
      <c r="J14" s="363"/>
      <c r="K14" s="378"/>
      <c r="L14" s="378"/>
      <c r="M14" s="375"/>
      <c r="N14" s="375"/>
      <c r="O14" s="375"/>
      <c r="P14" s="375"/>
      <c r="Q14" s="375"/>
      <c r="R14" s="375"/>
      <c r="S14" s="375"/>
      <c r="T14" s="371"/>
      <c r="U14" s="371"/>
      <c r="V14" s="371"/>
      <c r="W14" s="371"/>
      <c r="X14" s="371"/>
    </row>
    <row r="15" spans="1:26" ht="90" customHeight="1">
      <c r="A15" s="376"/>
      <c r="B15" s="376"/>
      <c r="C15" s="384"/>
      <c r="D15" s="376"/>
      <c r="E15" s="365"/>
      <c r="F15" s="365"/>
      <c r="G15" s="367"/>
      <c r="H15" s="369"/>
      <c r="I15" s="110" t="s">
        <v>403</v>
      </c>
      <c r="J15" s="111" t="s">
        <v>404</v>
      </c>
      <c r="K15" s="379"/>
      <c r="L15" s="379"/>
      <c r="M15" s="376"/>
      <c r="N15" s="376"/>
      <c r="O15" s="376"/>
      <c r="P15" s="376"/>
      <c r="Q15" s="376"/>
      <c r="R15" s="376"/>
      <c r="S15" s="376"/>
      <c r="T15" s="372"/>
      <c r="U15" s="372"/>
      <c r="V15" s="372"/>
      <c r="W15" s="372"/>
      <c r="X15" s="372"/>
    </row>
    <row r="16" spans="1:26" s="99" customFormat="1" ht="15.75" customHeight="1">
      <c r="A16" s="112">
        <v>1</v>
      </c>
      <c r="B16" s="112">
        <v>2</v>
      </c>
      <c r="C16" s="112">
        <v>3</v>
      </c>
      <c r="D16" s="112">
        <v>4</v>
      </c>
      <c r="E16" s="112">
        <v>5</v>
      </c>
      <c r="F16" s="112">
        <v>6</v>
      </c>
      <c r="G16" s="113">
        <v>7</v>
      </c>
      <c r="H16" s="112">
        <v>8</v>
      </c>
      <c r="I16" s="112">
        <v>9</v>
      </c>
      <c r="J16" s="112">
        <v>10</v>
      </c>
      <c r="K16" s="114">
        <v>11</v>
      </c>
      <c r="L16" s="114">
        <v>12</v>
      </c>
      <c r="M16" s="114">
        <v>13</v>
      </c>
      <c r="N16" s="112">
        <v>14</v>
      </c>
      <c r="O16" s="112">
        <v>15</v>
      </c>
      <c r="P16" s="112">
        <v>16</v>
      </c>
      <c r="Q16" s="112">
        <v>17</v>
      </c>
      <c r="R16" s="112">
        <v>18</v>
      </c>
      <c r="S16" s="112">
        <v>19</v>
      </c>
      <c r="T16" s="112">
        <v>20</v>
      </c>
      <c r="U16" s="112">
        <v>21</v>
      </c>
      <c r="V16" s="112">
        <v>22</v>
      </c>
      <c r="W16" s="112">
        <v>23</v>
      </c>
      <c r="X16" s="112">
        <v>24</v>
      </c>
      <c r="Y16" s="115"/>
      <c r="Z16" s="115"/>
    </row>
    <row r="17" spans="1:24" ht="18.75" customHeight="1">
      <c r="A17" s="116" t="s">
        <v>288</v>
      </c>
      <c r="B17" s="62"/>
      <c r="C17" s="330" t="s">
        <v>289</v>
      </c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2"/>
    </row>
    <row r="18" spans="1:24" ht="16.5" customHeight="1">
      <c r="A18" s="117" t="s">
        <v>290</v>
      </c>
      <c r="B18" s="118"/>
      <c r="C18" s="330" t="s">
        <v>405</v>
      </c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2"/>
    </row>
    <row r="19" spans="1:24" ht="19.5" customHeight="1">
      <c r="A19" s="117" t="s">
        <v>291</v>
      </c>
      <c r="B19" s="118"/>
      <c r="C19" s="339" t="s">
        <v>312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4"/>
    </row>
    <row r="20" spans="1:24">
      <c r="A20" s="117"/>
      <c r="B20" s="118"/>
      <c r="C20" s="109"/>
      <c r="E20" s="109" t="s">
        <v>212</v>
      </c>
      <c r="F20" s="119" t="s">
        <v>293</v>
      </c>
      <c r="G20" s="119" t="s">
        <v>293</v>
      </c>
      <c r="H20" s="119" t="s">
        <v>293</v>
      </c>
      <c r="I20" s="119" t="s">
        <v>293</v>
      </c>
      <c r="J20" s="119" t="s">
        <v>293</v>
      </c>
      <c r="K20" s="119" t="s">
        <v>212</v>
      </c>
      <c r="L20" s="109" t="s">
        <v>212</v>
      </c>
      <c r="M20" s="109" t="s">
        <v>212</v>
      </c>
      <c r="N20" s="120"/>
      <c r="O20" s="120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ht="18" customHeight="1">
      <c r="A21" s="330" t="s">
        <v>294</v>
      </c>
      <c r="B21" s="331"/>
      <c r="C21" s="332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20"/>
      <c r="O21" s="120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ht="21" customHeight="1">
      <c r="A22" s="117" t="s">
        <v>406</v>
      </c>
      <c r="B22" s="122"/>
      <c r="C22" s="339" t="s">
        <v>213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4"/>
    </row>
    <row r="23" spans="1:24">
      <c r="A23" s="117"/>
      <c r="B23" s="123"/>
      <c r="C23" s="109"/>
      <c r="D23" s="109"/>
      <c r="E23" s="109" t="s">
        <v>212</v>
      </c>
      <c r="F23" s="119" t="s">
        <v>293</v>
      </c>
      <c r="G23" s="119" t="s">
        <v>293</v>
      </c>
      <c r="H23" s="119" t="s">
        <v>293</v>
      </c>
      <c r="I23" s="119" t="s">
        <v>293</v>
      </c>
      <c r="J23" s="119" t="s">
        <v>293</v>
      </c>
      <c r="K23" s="119" t="s">
        <v>212</v>
      </c>
      <c r="L23" s="109" t="s">
        <v>212</v>
      </c>
      <c r="M23" s="109" t="s">
        <v>212</v>
      </c>
      <c r="N23" s="120"/>
      <c r="O23" s="120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ht="17.25" customHeight="1">
      <c r="A24" s="330" t="s">
        <v>296</v>
      </c>
      <c r="B24" s="331"/>
      <c r="C24" s="332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20"/>
      <c r="O24" s="120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>
      <c r="A25" s="124" t="s">
        <v>407</v>
      </c>
      <c r="B25" s="125"/>
      <c r="C25" s="327" t="s">
        <v>298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9"/>
    </row>
    <row r="26" spans="1:24">
      <c r="A26" s="127"/>
      <c r="B26" s="126"/>
      <c r="C26" s="120"/>
      <c r="D26" s="120"/>
      <c r="E26" s="109" t="s">
        <v>212</v>
      </c>
      <c r="F26" s="119" t="s">
        <v>293</v>
      </c>
      <c r="G26" s="119" t="s">
        <v>293</v>
      </c>
      <c r="H26" s="119" t="s">
        <v>293</v>
      </c>
      <c r="I26" s="119" t="s">
        <v>293</v>
      </c>
      <c r="J26" s="119" t="s">
        <v>293</v>
      </c>
      <c r="K26" s="119" t="s">
        <v>212</v>
      </c>
      <c r="L26" s="109" t="s">
        <v>212</v>
      </c>
      <c r="M26" s="109" t="s">
        <v>212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>
      <c r="A27" s="330" t="s">
        <v>299</v>
      </c>
      <c r="B27" s="331"/>
      <c r="C27" s="332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20"/>
      <c r="O27" s="120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>
      <c r="A28" s="128" t="s">
        <v>301</v>
      </c>
      <c r="B28" s="129"/>
      <c r="C28" s="328" t="s">
        <v>408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9"/>
    </row>
    <row r="29" spans="1:24">
      <c r="A29" s="46"/>
      <c r="B29" s="93"/>
      <c r="C29" s="109"/>
      <c r="D29" s="109"/>
      <c r="E29" s="109" t="s">
        <v>212</v>
      </c>
      <c r="F29" s="119" t="s">
        <v>293</v>
      </c>
      <c r="G29" s="119" t="s">
        <v>293</v>
      </c>
      <c r="H29" s="119" t="s">
        <v>293</v>
      </c>
      <c r="I29" s="119" t="s">
        <v>293</v>
      </c>
      <c r="J29" s="119" t="s">
        <v>293</v>
      </c>
      <c r="K29" s="119" t="s">
        <v>212</v>
      </c>
      <c r="L29" s="109" t="s">
        <v>212</v>
      </c>
      <c r="M29" s="109" t="s">
        <v>212</v>
      </c>
      <c r="N29" s="119"/>
      <c r="O29" s="120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ht="15" customHeight="1">
      <c r="A30" s="330" t="s">
        <v>303</v>
      </c>
      <c r="B30" s="331"/>
      <c r="C30" s="332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20"/>
      <c r="O30" s="120"/>
      <c r="P30" s="109"/>
      <c r="Q30" s="109"/>
      <c r="R30" s="109"/>
      <c r="S30" s="109"/>
      <c r="T30" s="109"/>
      <c r="U30" s="109"/>
      <c r="V30" s="130"/>
      <c r="W30" s="131"/>
      <c r="X30" s="131"/>
    </row>
    <row r="31" spans="1:24" ht="20.25" customHeight="1">
      <c r="A31" s="124" t="s">
        <v>409</v>
      </c>
      <c r="B31" s="125"/>
      <c r="C31" s="339" t="s">
        <v>215</v>
      </c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4"/>
    </row>
    <row r="32" spans="1:24">
      <c r="A32" s="117"/>
      <c r="B32" s="123"/>
      <c r="C32" s="131"/>
      <c r="D32" s="131"/>
      <c r="E32" s="109" t="s">
        <v>212</v>
      </c>
      <c r="F32" s="119" t="s">
        <v>293</v>
      </c>
      <c r="G32" s="119" t="s">
        <v>293</v>
      </c>
      <c r="H32" s="119" t="s">
        <v>293</v>
      </c>
      <c r="I32" s="119" t="s">
        <v>293</v>
      </c>
      <c r="J32" s="119" t="s">
        <v>293</v>
      </c>
      <c r="K32" s="119" t="s">
        <v>212</v>
      </c>
      <c r="L32" s="109" t="s">
        <v>212</v>
      </c>
      <c r="M32" s="109" t="s">
        <v>212</v>
      </c>
      <c r="N32" s="132"/>
      <c r="O32" s="132"/>
      <c r="P32" s="132"/>
      <c r="Q32" s="131"/>
      <c r="R32" s="131"/>
      <c r="S32" s="131"/>
      <c r="T32" s="131"/>
      <c r="U32" s="131"/>
      <c r="V32" s="131"/>
      <c r="W32" s="131"/>
      <c r="X32" s="131"/>
    </row>
    <row r="33" spans="1:24" ht="21" customHeight="1">
      <c r="A33" s="330" t="s">
        <v>305</v>
      </c>
      <c r="B33" s="328"/>
      <c r="C33" s="328"/>
      <c r="D33" s="133"/>
      <c r="E33" s="126"/>
      <c r="F33" s="126"/>
      <c r="G33" s="126"/>
      <c r="H33" s="126"/>
      <c r="I33" s="126"/>
      <c r="J33" s="126"/>
      <c r="K33" s="126"/>
      <c r="L33" s="126"/>
      <c r="M33" s="126"/>
      <c r="N33" s="120"/>
      <c r="O33" s="120"/>
      <c r="P33" s="134"/>
      <c r="Q33" s="126"/>
      <c r="R33" s="126"/>
      <c r="S33" s="126"/>
      <c r="T33" s="126"/>
      <c r="U33" s="126"/>
      <c r="V33" s="126"/>
      <c r="W33" s="135"/>
      <c r="X33" s="131"/>
    </row>
    <row r="34" spans="1:24" ht="21" hidden="1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36"/>
    </row>
    <row r="35" spans="1:24" ht="20.25" customHeight="1">
      <c r="A35" s="137"/>
      <c r="B35" s="357" t="s">
        <v>410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</row>
    <row r="36" spans="1:24" ht="17.25" customHeight="1">
      <c r="A36" s="138">
        <v>1</v>
      </c>
      <c r="B36" s="138">
        <v>2</v>
      </c>
      <c r="C36" s="138">
        <v>3</v>
      </c>
      <c r="D36" s="138">
        <v>4</v>
      </c>
      <c r="E36" s="138">
        <v>5</v>
      </c>
      <c r="F36" s="138">
        <v>6</v>
      </c>
      <c r="G36" s="139">
        <v>7</v>
      </c>
      <c r="H36" s="138">
        <v>8</v>
      </c>
      <c r="I36" s="138">
        <v>9</v>
      </c>
      <c r="J36" s="138">
        <v>10</v>
      </c>
      <c r="K36" s="140">
        <v>11</v>
      </c>
      <c r="L36" s="140">
        <v>12</v>
      </c>
      <c r="M36" s="140">
        <v>13</v>
      </c>
      <c r="N36" s="138">
        <v>14</v>
      </c>
      <c r="O36" s="138">
        <v>15</v>
      </c>
      <c r="P36" s="138">
        <v>16</v>
      </c>
      <c r="Q36" s="138">
        <v>17</v>
      </c>
      <c r="R36" s="138">
        <v>18</v>
      </c>
      <c r="S36" s="138">
        <v>19</v>
      </c>
      <c r="T36" s="138">
        <v>20</v>
      </c>
      <c r="U36" s="138">
        <v>21</v>
      </c>
      <c r="V36" s="138">
        <v>22</v>
      </c>
      <c r="W36" s="138">
        <v>23</v>
      </c>
      <c r="X36" s="138">
        <v>24</v>
      </c>
    </row>
    <row r="37" spans="1:24">
      <c r="A37" s="117" t="s">
        <v>411</v>
      </c>
      <c r="B37" s="122"/>
      <c r="C37" s="327" t="s">
        <v>216</v>
      </c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9"/>
    </row>
    <row r="38" spans="1:24">
      <c r="A38" s="117"/>
      <c r="B38" s="123"/>
      <c r="C38" s="131"/>
      <c r="D38" s="131"/>
      <c r="E38" s="109" t="s">
        <v>212</v>
      </c>
      <c r="F38" s="119" t="s">
        <v>293</v>
      </c>
      <c r="G38" s="119" t="s">
        <v>293</v>
      </c>
      <c r="H38" s="119" t="s">
        <v>293</v>
      </c>
      <c r="I38" s="119" t="s">
        <v>293</v>
      </c>
      <c r="J38" s="119" t="s">
        <v>293</v>
      </c>
      <c r="K38" s="119" t="s">
        <v>212</v>
      </c>
      <c r="L38" s="109" t="s">
        <v>212</v>
      </c>
      <c r="M38" s="109" t="s">
        <v>212</v>
      </c>
      <c r="N38" s="119"/>
      <c r="O38" s="119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5.75" customHeight="1">
      <c r="A39" s="330" t="s">
        <v>308</v>
      </c>
      <c r="B39" s="331"/>
      <c r="C39" s="332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20"/>
      <c r="O39" s="120"/>
      <c r="P39" s="109"/>
      <c r="Q39" s="109"/>
      <c r="R39" s="109"/>
      <c r="S39" s="109"/>
      <c r="T39" s="109"/>
      <c r="U39" s="109"/>
      <c r="V39" s="120"/>
      <c r="W39" s="120"/>
      <c r="X39" s="120"/>
    </row>
    <row r="40" spans="1:24" ht="17.25" customHeight="1">
      <c r="A40" s="330" t="s">
        <v>412</v>
      </c>
      <c r="B40" s="328"/>
      <c r="C40" s="32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20"/>
      <c r="O40" s="120"/>
      <c r="P40" s="109"/>
      <c r="Q40" s="109"/>
      <c r="R40" s="109"/>
      <c r="S40" s="109"/>
      <c r="T40" s="109"/>
      <c r="U40" s="109"/>
      <c r="V40" s="141"/>
      <c r="W40" s="141"/>
      <c r="X40" s="141"/>
    </row>
    <row r="41" spans="1:24" ht="18" customHeight="1">
      <c r="A41" s="117" t="s">
        <v>413</v>
      </c>
      <c r="B41" s="122"/>
      <c r="C41" s="358" t="s">
        <v>414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60"/>
    </row>
    <row r="42" spans="1:24" ht="16.899999999999999" customHeight="1">
      <c r="A42" s="117" t="s">
        <v>415</v>
      </c>
      <c r="B42" s="122"/>
      <c r="C42" s="339" t="s">
        <v>312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4"/>
    </row>
    <row r="43" spans="1:24">
      <c r="A43" s="117"/>
      <c r="B43" s="123"/>
      <c r="C43" s="130"/>
      <c r="D43" s="130"/>
      <c r="E43" s="109" t="s">
        <v>212</v>
      </c>
      <c r="F43" s="119" t="s">
        <v>293</v>
      </c>
      <c r="G43" s="119" t="s">
        <v>293</v>
      </c>
      <c r="H43" s="119" t="s">
        <v>293</v>
      </c>
      <c r="I43" s="119" t="s">
        <v>293</v>
      </c>
      <c r="J43" s="119" t="s">
        <v>293</v>
      </c>
      <c r="K43" s="119" t="s">
        <v>212</v>
      </c>
      <c r="L43" s="109" t="s">
        <v>212</v>
      </c>
      <c r="M43" s="109" t="s">
        <v>212</v>
      </c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</row>
    <row r="44" spans="1:24">
      <c r="A44" s="330" t="s">
        <v>416</v>
      </c>
      <c r="B44" s="331"/>
      <c r="C44" s="332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32"/>
      <c r="O44" s="132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1:24" ht="12.75" customHeight="1">
      <c r="A45" s="124" t="s">
        <v>313</v>
      </c>
      <c r="B45" s="125"/>
      <c r="C45" s="339" t="s">
        <v>213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4"/>
    </row>
    <row r="46" spans="1:24">
      <c r="A46" s="124"/>
      <c r="B46" s="142"/>
      <c r="C46" s="131"/>
      <c r="D46" s="131"/>
      <c r="E46" s="109" t="s">
        <v>212</v>
      </c>
      <c r="F46" s="119" t="s">
        <v>293</v>
      </c>
      <c r="G46" s="119" t="s">
        <v>293</v>
      </c>
      <c r="H46" s="119" t="s">
        <v>293</v>
      </c>
      <c r="I46" s="119" t="s">
        <v>293</v>
      </c>
      <c r="J46" s="119" t="s">
        <v>293</v>
      </c>
      <c r="K46" s="119" t="s">
        <v>212</v>
      </c>
      <c r="L46" s="109" t="s">
        <v>212</v>
      </c>
      <c r="M46" s="109" t="s">
        <v>212</v>
      </c>
      <c r="N46" s="132"/>
      <c r="O46" s="132"/>
      <c r="P46" s="132"/>
      <c r="Q46" s="131"/>
      <c r="R46" s="131"/>
      <c r="S46" s="131"/>
      <c r="T46" s="131"/>
      <c r="U46" s="131"/>
      <c r="V46" s="131"/>
      <c r="W46" s="131"/>
      <c r="X46" s="131"/>
    </row>
    <row r="47" spans="1:24">
      <c r="A47" s="330" t="s">
        <v>314</v>
      </c>
      <c r="B47" s="331"/>
      <c r="C47" s="332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20"/>
      <c r="O47" s="120"/>
      <c r="P47" s="109"/>
      <c r="Q47" s="109"/>
      <c r="R47" s="109"/>
      <c r="S47" s="109"/>
      <c r="T47" s="109"/>
      <c r="U47" s="109"/>
      <c r="V47" s="131"/>
      <c r="W47" s="131"/>
      <c r="X47" s="131"/>
    </row>
    <row r="48" spans="1:24" ht="12.75" customHeight="1">
      <c r="A48" s="124" t="s">
        <v>315</v>
      </c>
      <c r="B48" s="125"/>
      <c r="C48" s="327" t="s">
        <v>298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9"/>
    </row>
    <row r="49" spans="1:24" ht="15.75" customHeight="1">
      <c r="A49" s="124"/>
      <c r="B49" s="142"/>
      <c r="C49" s="120"/>
      <c r="D49" s="120"/>
      <c r="E49" s="109" t="s">
        <v>212</v>
      </c>
      <c r="F49" s="119" t="s">
        <v>293</v>
      </c>
      <c r="G49" s="119" t="s">
        <v>293</v>
      </c>
      <c r="H49" s="119" t="s">
        <v>293</v>
      </c>
      <c r="I49" s="119" t="s">
        <v>293</v>
      </c>
      <c r="J49" s="119" t="s">
        <v>293</v>
      </c>
      <c r="K49" s="119" t="s">
        <v>212</v>
      </c>
      <c r="L49" s="109" t="s">
        <v>212</v>
      </c>
      <c r="M49" s="109" t="s">
        <v>212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>
      <c r="A50" s="354" t="s">
        <v>316</v>
      </c>
      <c r="B50" s="355"/>
      <c r="C50" s="356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ht="16.5" customHeight="1">
      <c r="A51" s="124" t="s">
        <v>317</v>
      </c>
      <c r="B51" s="125"/>
      <c r="C51" s="328" t="s">
        <v>408</v>
      </c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9"/>
    </row>
    <row r="52" spans="1:24" ht="16.5" customHeight="1">
      <c r="A52" s="124"/>
      <c r="B52" s="142"/>
      <c r="C52" s="120"/>
      <c r="D52" s="120"/>
      <c r="E52" s="109" t="s">
        <v>212</v>
      </c>
      <c r="F52" s="119" t="s">
        <v>293</v>
      </c>
      <c r="G52" s="119" t="s">
        <v>293</v>
      </c>
      <c r="H52" s="119" t="s">
        <v>293</v>
      </c>
      <c r="I52" s="119" t="s">
        <v>293</v>
      </c>
      <c r="J52" s="119" t="s">
        <v>293</v>
      </c>
      <c r="K52" s="119" t="s">
        <v>212</v>
      </c>
      <c r="L52" s="109" t="s">
        <v>212</v>
      </c>
      <c r="M52" s="109" t="s">
        <v>212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>
      <c r="A53" s="354" t="s">
        <v>319</v>
      </c>
      <c r="B53" s="355"/>
      <c r="C53" s="356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15.75" customHeight="1">
      <c r="A54" s="124" t="s">
        <v>320</v>
      </c>
      <c r="B54" s="283" t="s">
        <v>218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5"/>
    </row>
    <row r="55" spans="1:24">
      <c r="A55" s="117"/>
      <c r="B55" s="123"/>
      <c r="C55" s="131"/>
      <c r="D55" s="131"/>
      <c r="E55" s="109" t="s">
        <v>212</v>
      </c>
      <c r="F55" s="119" t="s">
        <v>293</v>
      </c>
      <c r="G55" s="119" t="s">
        <v>293</v>
      </c>
      <c r="H55" s="119" t="s">
        <v>293</v>
      </c>
      <c r="I55" s="119" t="s">
        <v>293</v>
      </c>
      <c r="J55" s="119" t="s">
        <v>293</v>
      </c>
      <c r="K55" s="119" t="s">
        <v>212</v>
      </c>
      <c r="L55" s="109" t="s">
        <v>212</v>
      </c>
      <c r="M55" s="109" t="s">
        <v>212</v>
      </c>
      <c r="N55" s="132"/>
      <c r="O55" s="132"/>
      <c r="P55" s="132"/>
      <c r="Q55" s="131"/>
      <c r="R55" s="131"/>
      <c r="S55" s="131"/>
      <c r="T55" s="131"/>
      <c r="U55" s="131"/>
      <c r="V55" s="131"/>
      <c r="W55" s="131"/>
      <c r="X55" s="131"/>
    </row>
    <row r="56" spans="1:24">
      <c r="A56" s="330" t="s">
        <v>321</v>
      </c>
      <c r="B56" s="328"/>
      <c r="C56" s="329"/>
      <c r="D56" s="143"/>
      <c r="E56" s="109"/>
      <c r="F56" s="109"/>
      <c r="G56" s="109"/>
      <c r="H56" s="109"/>
      <c r="I56" s="109"/>
      <c r="J56" s="109"/>
      <c r="K56" s="109"/>
      <c r="L56" s="109"/>
      <c r="M56" s="109"/>
      <c r="N56" s="120"/>
      <c r="O56" s="120"/>
      <c r="P56" s="120"/>
      <c r="Q56" s="109"/>
      <c r="R56" s="109"/>
      <c r="S56" s="109"/>
      <c r="T56" s="109"/>
      <c r="U56" s="109"/>
      <c r="V56" s="109"/>
      <c r="W56" s="131"/>
      <c r="X56" s="131"/>
    </row>
    <row r="57" spans="1:24">
      <c r="A57" s="124" t="s">
        <v>323</v>
      </c>
      <c r="B57" s="327" t="s">
        <v>219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</row>
    <row r="58" spans="1:24">
      <c r="A58" s="117"/>
      <c r="B58" s="123"/>
      <c r="C58" s="131"/>
      <c r="D58" s="131"/>
      <c r="E58" s="109" t="s">
        <v>212</v>
      </c>
      <c r="F58" s="119" t="s">
        <v>293</v>
      </c>
      <c r="G58" s="119" t="s">
        <v>293</v>
      </c>
      <c r="H58" s="119" t="s">
        <v>293</v>
      </c>
      <c r="I58" s="119" t="s">
        <v>293</v>
      </c>
      <c r="J58" s="119" t="s">
        <v>293</v>
      </c>
      <c r="K58" s="119" t="s">
        <v>212</v>
      </c>
      <c r="L58" s="109" t="s">
        <v>212</v>
      </c>
      <c r="M58" s="109" t="s">
        <v>212</v>
      </c>
      <c r="N58" s="132"/>
      <c r="O58" s="132"/>
      <c r="P58" s="131"/>
      <c r="Q58" s="131"/>
      <c r="R58" s="131"/>
      <c r="S58" s="131"/>
      <c r="T58" s="131"/>
      <c r="U58" s="131"/>
      <c r="V58" s="131"/>
      <c r="W58" s="132"/>
      <c r="X58" s="132"/>
    </row>
    <row r="59" spans="1:24">
      <c r="A59" s="345" t="s">
        <v>324</v>
      </c>
      <c r="B59" s="345"/>
      <c r="C59" s="345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20"/>
      <c r="O59" s="120"/>
      <c r="P59" s="109"/>
      <c r="Q59" s="109"/>
      <c r="R59" s="109"/>
      <c r="S59" s="109"/>
      <c r="T59" s="109"/>
      <c r="U59" s="109"/>
      <c r="V59" s="131"/>
      <c r="W59" s="131"/>
      <c r="X59" s="131"/>
    </row>
    <row r="60" spans="1:24">
      <c r="A60" s="144" t="s">
        <v>325</v>
      </c>
      <c r="B60" s="283" t="s">
        <v>215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350"/>
    </row>
    <row r="61" spans="1:24">
      <c r="A61" s="109"/>
      <c r="B61" s="131"/>
      <c r="C61" s="131"/>
      <c r="D61" s="109"/>
      <c r="E61" s="109" t="s">
        <v>212</v>
      </c>
      <c r="F61" s="119" t="s">
        <v>293</v>
      </c>
      <c r="G61" s="119" t="s">
        <v>293</v>
      </c>
      <c r="H61" s="119" t="s">
        <v>293</v>
      </c>
      <c r="I61" s="119" t="s">
        <v>293</v>
      </c>
      <c r="J61" s="119" t="s">
        <v>293</v>
      </c>
      <c r="K61" s="119" t="s">
        <v>212</v>
      </c>
      <c r="L61" s="109" t="s">
        <v>212</v>
      </c>
      <c r="M61" s="109" t="s">
        <v>212</v>
      </c>
      <c r="N61" s="120"/>
      <c r="O61" s="120"/>
      <c r="P61" s="109"/>
      <c r="Q61" s="109"/>
      <c r="R61" s="109"/>
      <c r="S61" s="109"/>
      <c r="T61" s="109"/>
      <c r="U61" s="109"/>
      <c r="V61" s="131"/>
      <c r="W61" s="131"/>
      <c r="X61" s="131"/>
    </row>
    <row r="62" spans="1:24">
      <c r="A62" s="345" t="s">
        <v>326</v>
      </c>
      <c r="B62" s="345"/>
      <c r="C62" s="3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6"/>
      <c r="O62" s="146"/>
      <c r="P62" s="145"/>
      <c r="Q62" s="145"/>
      <c r="R62" s="145"/>
      <c r="S62" s="145"/>
      <c r="T62" s="145"/>
      <c r="U62" s="145"/>
      <c r="V62" s="147"/>
      <c r="W62" s="147"/>
      <c r="X62" s="148"/>
    </row>
    <row r="63" spans="1:24" ht="15.75" customHeight="1">
      <c r="A63" s="144" t="s">
        <v>327</v>
      </c>
      <c r="B63" s="327" t="s">
        <v>216</v>
      </c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9"/>
    </row>
    <row r="64" spans="1:24">
      <c r="A64" s="109"/>
      <c r="B64" s="132"/>
      <c r="C64" s="132"/>
      <c r="D64" s="109"/>
      <c r="E64" s="109" t="s">
        <v>212</v>
      </c>
      <c r="F64" s="119" t="s">
        <v>293</v>
      </c>
      <c r="G64" s="119" t="s">
        <v>293</v>
      </c>
      <c r="H64" s="119" t="s">
        <v>293</v>
      </c>
      <c r="I64" s="119" t="s">
        <v>293</v>
      </c>
      <c r="J64" s="119" t="s">
        <v>293</v>
      </c>
      <c r="K64" s="119" t="s">
        <v>212</v>
      </c>
      <c r="L64" s="109" t="s">
        <v>212</v>
      </c>
      <c r="M64" s="109" t="s">
        <v>212</v>
      </c>
      <c r="N64" s="120"/>
      <c r="O64" s="120"/>
      <c r="P64" s="109"/>
      <c r="Q64" s="109"/>
      <c r="R64" s="109"/>
      <c r="S64" s="109"/>
      <c r="T64" s="109"/>
      <c r="U64" s="109"/>
      <c r="V64" s="131"/>
      <c r="W64" s="131"/>
      <c r="X64" s="131"/>
    </row>
    <row r="65" spans="1:24">
      <c r="A65" s="351" t="s">
        <v>328</v>
      </c>
      <c r="B65" s="352"/>
      <c r="C65" s="353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50"/>
      <c r="O65" s="150"/>
      <c r="P65" s="149"/>
      <c r="Q65" s="149"/>
      <c r="R65" s="149"/>
      <c r="S65" s="149"/>
      <c r="T65" s="149"/>
      <c r="U65" s="149"/>
      <c r="V65" s="151"/>
      <c r="W65" s="151"/>
      <c r="X65" s="148"/>
    </row>
    <row r="66" spans="1:24" ht="12.75" customHeight="1">
      <c r="A66" s="330" t="s">
        <v>263</v>
      </c>
      <c r="B66" s="331"/>
      <c r="C66" s="332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20"/>
      <c r="O66" s="120"/>
      <c r="P66" s="109"/>
      <c r="Q66" s="109"/>
      <c r="R66" s="109"/>
      <c r="S66" s="109"/>
      <c r="T66" s="109"/>
      <c r="U66" s="109"/>
      <c r="V66" s="131"/>
      <c r="W66" s="131"/>
      <c r="X66" s="131"/>
    </row>
    <row r="67" spans="1:24">
      <c r="A67" s="345" t="s">
        <v>264</v>
      </c>
      <c r="B67" s="345"/>
      <c r="C67" s="345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2"/>
      <c r="O67" s="132"/>
      <c r="P67" s="131"/>
      <c r="Q67" s="131"/>
      <c r="R67" s="131"/>
      <c r="S67" s="131"/>
      <c r="T67" s="131"/>
      <c r="U67" s="131"/>
      <c r="V67" s="132"/>
      <c r="W67" s="109"/>
      <c r="X67" s="109"/>
    </row>
    <row r="68" spans="1:24" ht="16.149999999999999" customHeight="1">
      <c r="A68" s="152" t="s">
        <v>329</v>
      </c>
      <c r="B68" s="153"/>
      <c r="C68" s="341" t="s">
        <v>330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3"/>
    </row>
    <row r="69" spans="1:24" ht="16.899999999999999" customHeight="1">
      <c r="A69" s="117" t="s">
        <v>331</v>
      </c>
      <c r="B69" s="122"/>
      <c r="C69" s="330" t="s">
        <v>417</v>
      </c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2"/>
    </row>
    <row r="70" spans="1:24" ht="17.25" customHeight="1">
      <c r="A70" s="117" t="s">
        <v>332</v>
      </c>
      <c r="B70" s="122"/>
      <c r="C70" s="339" t="s">
        <v>418</v>
      </c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4"/>
    </row>
    <row r="71" spans="1:24" ht="15" customHeight="1">
      <c r="A71" s="117"/>
      <c r="B71" s="123"/>
      <c r="C71" s="131"/>
      <c r="D71" s="130"/>
      <c r="E71" s="109" t="s">
        <v>212</v>
      </c>
      <c r="F71" s="119" t="s">
        <v>293</v>
      </c>
      <c r="G71" s="119" t="s">
        <v>293</v>
      </c>
      <c r="H71" s="119" t="s">
        <v>293</v>
      </c>
      <c r="I71" s="119" t="s">
        <v>293</v>
      </c>
      <c r="J71" s="119" t="s">
        <v>293</v>
      </c>
      <c r="K71" s="119" t="s">
        <v>212</v>
      </c>
      <c r="L71" s="109" t="s">
        <v>212</v>
      </c>
      <c r="M71" s="109" t="s">
        <v>212</v>
      </c>
      <c r="N71" s="119"/>
      <c r="O71" s="132"/>
      <c r="P71" s="132"/>
      <c r="Q71" s="131"/>
      <c r="R71" s="131"/>
      <c r="S71" s="131"/>
      <c r="T71" s="131"/>
      <c r="U71" s="131"/>
      <c r="V71" s="131"/>
      <c r="W71" s="131"/>
      <c r="X71" s="131"/>
    </row>
    <row r="72" spans="1:24">
      <c r="A72" s="336" t="s">
        <v>333</v>
      </c>
      <c r="B72" s="336"/>
      <c r="C72" s="336"/>
      <c r="D72" s="131"/>
      <c r="E72" s="131"/>
      <c r="F72" s="154"/>
      <c r="G72" s="154"/>
      <c r="H72" s="154"/>
      <c r="I72" s="154"/>
      <c r="J72" s="154"/>
      <c r="K72" s="119"/>
      <c r="L72" s="119"/>
      <c r="M72" s="119"/>
      <c r="N72" s="119"/>
      <c r="O72" s="132"/>
      <c r="P72" s="132"/>
      <c r="Q72" s="131"/>
      <c r="R72" s="131"/>
      <c r="S72" s="131"/>
      <c r="T72" s="131"/>
      <c r="U72" s="131"/>
      <c r="V72" s="131"/>
      <c r="W72" s="109"/>
      <c r="X72" s="109"/>
    </row>
    <row r="73" spans="1:24" ht="14.25" customHeight="1">
      <c r="A73" s="117" t="s">
        <v>419</v>
      </c>
      <c r="B73" s="339" t="s">
        <v>213</v>
      </c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4"/>
    </row>
    <row r="74" spans="1:24" ht="15" customHeight="1">
      <c r="A74" s="117"/>
      <c r="B74" s="123"/>
      <c r="C74" s="109"/>
      <c r="D74" s="109"/>
      <c r="E74" s="109" t="s">
        <v>212</v>
      </c>
      <c r="F74" s="119" t="s">
        <v>293</v>
      </c>
      <c r="G74" s="119" t="s">
        <v>293</v>
      </c>
      <c r="H74" s="119" t="s">
        <v>293</v>
      </c>
      <c r="I74" s="119" t="s">
        <v>293</v>
      </c>
      <c r="J74" s="119" t="s">
        <v>293</v>
      </c>
      <c r="K74" s="119" t="s">
        <v>212</v>
      </c>
      <c r="L74" s="109" t="s">
        <v>212</v>
      </c>
      <c r="M74" s="109" t="s">
        <v>212</v>
      </c>
      <c r="N74" s="120"/>
      <c r="O74" s="120"/>
      <c r="P74" s="120"/>
      <c r="Q74" s="109"/>
      <c r="R74" s="109"/>
      <c r="S74" s="109"/>
      <c r="T74" s="155"/>
      <c r="U74" s="155"/>
      <c r="V74" s="155"/>
      <c r="W74" s="109"/>
      <c r="X74" s="109"/>
    </row>
    <row r="75" spans="1:24">
      <c r="A75" s="330" t="s">
        <v>420</v>
      </c>
      <c r="B75" s="331"/>
      <c r="C75" s="332"/>
      <c r="D75" s="143"/>
      <c r="E75" s="109"/>
      <c r="F75" s="109"/>
      <c r="G75" s="109"/>
      <c r="H75" s="109"/>
      <c r="I75" s="109"/>
      <c r="J75" s="109"/>
      <c r="K75" s="109"/>
      <c r="L75" s="109"/>
      <c r="M75" s="109"/>
      <c r="N75" s="120"/>
      <c r="O75" s="120"/>
      <c r="P75" s="120"/>
      <c r="Q75" s="109"/>
      <c r="R75" s="109"/>
      <c r="S75" s="109"/>
      <c r="T75" s="131"/>
      <c r="U75" s="131"/>
      <c r="V75" s="131"/>
      <c r="W75" s="131"/>
      <c r="X75" s="131"/>
    </row>
    <row r="76" spans="1:24">
      <c r="A76" s="156" t="s">
        <v>336</v>
      </c>
      <c r="B76" s="327" t="s">
        <v>215</v>
      </c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9"/>
    </row>
    <row r="77" spans="1:24" ht="17.25" customHeight="1">
      <c r="A77" s="124"/>
      <c r="B77" s="142"/>
      <c r="C77" s="131"/>
      <c r="D77" s="131"/>
      <c r="E77" s="109" t="s">
        <v>212</v>
      </c>
      <c r="F77" s="119" t="s">
        <v>293</v>
      </c>
      <c r="G77" s="119" t="s">
        <v>293</v>
      </c>
      <c r="H77" s="119" t="s">
        <v>293</v>
      </c>
      <c r="I77" s="119" t="s">
        <v>293</v>
      </c>
      <c r="J77" s="119" t="s">
        <v>293</v>
      </c>
      <c r="K77" s="119" t="s">
        <v>212</v>
      </c>
      <c r="L77" s="109" t="s">
        <v>212</v>
      </c>
      <c r="M77" s="109" t="s">
        <v>212</v>
      </c>
      <c r="N77" s="132"/>
      <c r="O77" s="132"/>
      <c r="P77" s="132"/>
      <c r="Q77" s="131"/>
      <c r="R77" s="131"/>
      <c r="S77" s="131"/>
      <c r="T77" s="109"/>
      <c r="U77" s="109"/>
      <c r="V77" s="109"/>
      <c r="W77" s="131"/>
      <c r="X77" s="131"/>
    </row>
    <row r="78" spans="1:24" ht="16.5" customHeight="1">
      <c r="A78" s="330" t="s">
        <v>339</v>
      </c>
      <c r="B78" s="331"/>
      <c r="C78" s="332"/>
      <c r="D78" s="143"/>
      <c r="E78" s="109"/>
      <c r="F78" s="154"/>
      <c r="G78" s="154"/>
      <c r="H78" s="154"/>
      <c r="I78" s="154"/>
      <c r="J78" s="154"/>
      <c r="K78" s="119"/>
      <c r="L78" s="109"/>
      <c r="M78" s="109"/>
      <c r="N78" s="120"/>
      <c r="O78" s="120"/>
      <c r="P78" s="120"/>
      <c r="Q78" s="109"/>
      <c r="R78" s="109"/>
      <c r="S78" s="109"/>
      <c r="T78" s="131"/>
      <c r="U78" s="131"/>
      <c r="V78" s="131"/>
      <c r="W78" s="157"/>
      <c r="X78" s="157"/>
    </row>
    <row r="79" spans="1:24" ht="0.75" hidden="1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</row>
    <row r="80" spans="1:24" ht="15" customHeight="1">
      <c r="A80" s="142" t="s">
        <v>340</v>
      </c>
      <c r="B80" s="327" t="s">
        <v>216</v>
      </c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9"/>
    </row>
    <row r="81" spans="1:24" ht="15" customHeight="1">
      <c r="A81" s="109"/>
      <c r="B81" s="130"/>
      <c r="C81" s="130"/>
      <c r="D81" s="158"/>
      <c r="E81" s="109" t="s">
        <v>212</v>
      </c>
      <c r="F81" s="119" t="s">
        <v>293</v>
      </c>
      <c r="G81" s="119" t="s">
        <v>293</v>
      </c>
      <c r="H81" s="119" t="s">
        <v>293</v>
      </c>
      <c r="I81" s="119" t="s">
        <v>293</v>
      </c>
      <c r="J81" s="119" t="s">
        <v>293</v>
      </c>
      <c r="K81" s="119" t="s">
        <v>212</v>
      </c>
      <c r="L81" s="109" t="s">
        <v>212</v>
      </c>
      <c r="M81" s="109" t="s">
        <v>212</v>
      </c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</row>
    <row r="82" spans="1:24" ht="15" customHeight="1">
      <c r="A82" s="330" t="s">
        <v>341</v>
      </c>
      <c r="B82" s="331"/>
      <c r="C82" s="332"/>
      <c r="D82" s="158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</row>
    <row r="83" spans="1:24" ht="14.25" customHeight="1">
      <c r="A83" s="341" t="s">
        <v>232</v>
      </c>
      <c r="B83" s="342"/>
      <c r="C83" s="343"/>
      <c r="D83" s="160"/>
      <c r="E83" s="157"/>
      <c r="F83" s="161"/>
      <c r="G83" s="161"/>
      <c r="H83" s="161"/>
      <c r="I83" s="161"/>
      <c r="J83" s="161"/>
      <c r="K83" s="162"/>
      <c r="L83" s="157"/>
      <c r="M83" s="157"/>
      <c r="N83" s="163"/>
      <c r="O83" s="163"/>
      <c r="P83" s="163"/>
      <c r="Q83" s="157"/>
      <c r="R83" s="157"/>
      <c r="S83" s="157"/>
      <c r="T83" s="164"/>
      <c r="U83" s="164"/>
      <c r="V83" s="164"/>
      <c r="W83" s="157"/>
      <c r="X83" s="157"/>
    </row>
    <row r="84" spans="1:24">
      <c r="A84" s="117" t="s">
        <v>421</v>
      </c>
      <c r="B84" s="327" t="s">
        <v>422</v>
      </c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9"/>
    </row>
    <row r="85" spans="1:24" ht="18" customHeight="1">
      <c r="A85" s="117" t="s">
        <v>423</v>
      </c>
      <c r="B85" s="339" t="s">
        <v>418</v>
      </c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4"/>
    </row>
    <row r="86" spans="1:24">
      <c r="A86" s="117"/>
      <c r="B86" s="123"/>
      <c r="C86" s="165"/>
      <c r="D86" s="165"/>
      <c r="E86" s="109" t="s">
        <v>212</v>
      </c>
      <c r="F86" s="119" t="s">
        <v>293</v>
      </c>
      <c r="G86" s="119" t="s">
        <v>293</v>
      </c>
      <c r="H86" s="119" t="s">
        <v>293</v>
      </c>
      <c r="I86" s="119" t="s">
        <v>293</v>
      </c>
      <c r="J86" s="119" t="s">
        <v>293</v>
      </c>
      <c r="K86" s="119" t="s">
        <v>212</v>
      </c>
      <c r="L86" s="109" t="s">
        <v>212</v>
      </c>
      <c r="M86" s="109" t="s">
        <v>212</v>
      </c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</row>
    <row r="87" spans="1:24">
      <c r="A87" s="330" t="s">
        <v>348</v>
      </c>
      <c r="B87" s="331"/>
      <c r="C87" s="332"/>
      <c r="D87" s="166"/>
      <c r="E87" s="149"/>
      <c r="F87" s="167"/>
      <c r="G87" s="167"/>
      <c r="H87" s="167"/>
      <c r="I87" s="167"/>
      <c r="J87" s="167"/>
      <c r="K87" s="168"/>
      <c r="L87" s="149"/>
      <c r="M87" s="149"/>
      <c r="N87" s="150"/>
      <c r="O87" s="150"/>
      <c r="P87" s="150"/>
      <c r="Q87" s="149"/>
      <c r="R87" s="149"/>
      <c r="S87" s="149"/>
      <c r="T87" s="109"/>
      <c r="U87" s="109"/>
      <c r="V87" s="109"/>
      <c r="W87" s="130"/>
      <c r="X87" s="130"/>
    </row>
    <row r="88" spans="1:24" ht="17.45" customHeight="1">
      <c r="A88" s="124" t="s">
        <v>350</v>
      </c>
      <c r="B88" s="339" t="s">
        <v>213</v>
      </c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</row>
    <row r="89" spans="1:24">
      <c r="A89" s="117"/>
      <c r="B89" s="123"/>
      <c r="C89" s="131"/>
      <c r="D89" s="131"/>
      <c r="E89" s="109" t="s">
        <v>212</v>
      </c>
      <c r="F89" s="119" t="s">
        <v>293</v>
      </c>
      <c r="G89" s="119" t="s">
        <v>293</v>
      </c>
      <c r="H89" s="119" t="s">
        <v>293</v>
      </c>
      <c r="I89" s="119" t="s">
        <v>293</v>
      </c>
      <c r="J89" s="119" t="s">
        <v>293</v>
      </c>
      <c r="K89" s="119" t="s">
        <v>212</v>
      </c>
      <c r="L89" s="109" t="s">
        <v>212</v>
      </c>
      <c r="M89" s="109" t="s">
        <v>212</v>
      </c>
      <c r="N89" s="132"/>
      <c r="O89" s="132"/>
      <c r="P89" s="132"/>
      <c r="Q89" s="131"/>
      <c r="R89" s="131"/>
      <c r="S89" s="131"/>
      <c r="T89" s="109"/>
      <c r="U89" s="109"/>
      <c r="V89" s="109"/>
      <c r="W89" s="130"/>
      <c r="X89" s="130"/>
    </row>
    <row r="90" spans="1:24">
      <c r="A90" s="330" t="s">
        <v>424</v>
      </c>
      <c r="B90" s="331"/>
      <c r="C90" s="332"/>
      <c r="D90" s="131"/>
      <c r="E90" s="131"/>
      <c r="F90" s="119"/>
      <c r="G90" s="119"/>
      <c r="H90" s="119"/>
      <c r="I90" s="119"/>
      <c r="J90" s="119"/>
      <c r="K90" s="119"/>
      <c r="L90" s="131"/>
      <c r="M90" s="131"/>
      <c r="N90" s="131"/>
      <c r="O90" s="131"/>
      <c r="P90" s="131"/>
      <c r="Q90" s="131"/>
      <c r="R90" s="131"/>
      <c r="S90" s="131"/>
      <c r="T90" s="109"/>
      <c r="U90" s="109"/>
      <c r="V90" s="109"/>
      <c r="W90" s="130"/>
      <c r="X90" s="130"/>
    </row>
    <row r="91" spans="1:24">
      <c r="A91" s="169" t="s">
        <v>425</v>
      </c>
      <c r="B91" s="283" t="s">
        <v>218</v>
      </c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5"/>
    </row>
    <row r="92" spans="1:24" ht="11.25" customHeight="1">
      <c r="A92" s="117"/>
      <c r="B92" s="123"/>
      <c r="C92" s="109"/>
      <c r="D92" s="109"/>
      <c r="E92" s="109" t="s">
        <v>212</v>
      </c>
      <c r="F92" s="119" t="s">
        <v>293</v>
      </c>
      <c r="G92" s="119" t="s">
        <v>293</v>
      </c>
      <c r="H92" s="119" t="s">
        <v>293</v>
      </c>
      <c r="I92" s="119" t="s">
        <v>293</v>
      </c>
      <c r="J92" s="119" t="s">
        <v>293</v>
      </c>
      <c r="K92" s="119" t="s">
        <v>212</v>
      </c>
      <c r="L92" s="109" t="s">
        <v>212</v>
      </c>
      <c r="M92" s="109" t="s">
        <v>212</v>
      </c>
      <c r="N92" s="120"/>
      <c r="O92" s="120"/>
      <c r="P92" s="120"/>
      <c r="Q92" s="109"/>
      <c r="R92" s="109"/>
      <c r="S92" s="109"/>
      <c r="T92" s="131"/>
      <c r="U92" s="131"/>
      <c r="V92" s="131"/>
      <c r="W92" s="130"/>
      <c r="X92" s="130"/>
    </row>
    <row r="93" spans="1:24" ht="10.5" customHeight="1">
      <c r="A93" s="345" t="s">
        <v>426</v>
      </c>
      <c r="B93" s="345"/>
      <c r="C93" s="345"/>
      <c r="D93" s="120"/>
      <c r="E93" s="109"/>
      <c r="F93" s="109"/>
      <c r="G93" s="109"/>
      <c r="H93" s="109"/>
      <c r="I93" s="109"/>
      <c r="J93" s="109"/>
      <c r="K93" s="109"/>
      <c r="L93" s="109"/>
      <c r="M93" s="109"/>
      <c r="N93" s="120"/>
      <c r="O93" s="120"/>
      <c r="P93" s="120"/>
      <c r="Q93" s="109"/>
      <c r="R93" s="109"/>
      <c r="S93" s="109"/>
      <c r="T93" s="131"/>
      <c r="U93" s="131"/>
      <c r="V93" s="131"/>
      <c r="W93" s="130"/>
      <c r="X93" s="130"/>
    </row>
    <row r="94" spans="1:24" ht="23.25" customHeight="1">
      <c r="A94" s="170"/>
      <c r="B94" s="346" t="s">
        <v>427</v>
      </c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</row>
    <row r="95" spans="1:24" ht="17.25" customHeight="1">
      <c r="A95" s="112">
        <v>1</v>
      </c>
      <c r="B95" s="112">
        <v>2</v>
      </c>
      <c r="C95" s="112">
        <v>3</v>
      </c>
      <c r="D95" s="112">
        <v>4</v>
      </c>
      <c r="E95" s="112">
        <v>5</v>
      </c>
      <c r="F95" s="112">
        <v>6</v>
      </c>
      <c r="G95" s="113">
        <v>7</v>
      </c>
      <c r="H95" s="112">
        <v>8</v>
      </c>
      <c r="I95" s="112">
        <v>9</v>
      </c>
      <c r="J95" s="112">
        <v>10</v>
      </c>
      <c r="K95" s="114">
        <v>11</v>
      </c>
      <c r="L95" s="114">
        <v>12</v>
      </c>
      <c r="M95" s="114">
        <v>13</v>
      </c>
      <c r="N95" s="112">
        <v>14</v>
      </c>
      <c r="O95" s="112">
        <v>15</v>
      </c>
      <c r="P95" s="112">
        <v>16</v>
      </c>
      <c r="Q95" s="112">
        <v>17</v>
      </c>
      <c r="R95" s="112">
        <v>18</v>
      </c>
      <c r="S95" s="112">
        <v>19</v>
      </c>
      <c r="T95" s="112">
        <v>20</v>
      </c>
      <c r="U95" s="112">
        <v>21</v>
      </c>
      <c r="V95" s="112">
        <v>22</v>
      </c>
      <c r="W95" s="112">
        <v>23</v>
      </c>
      <c r="X95" s="112">
        <v>24</v>
      </c>
    </row>
    <row r="96" spans="1:24" ht="17.25" customHeight="1">
      <c r="A96" s="171" t="s">
        <v>354</v>
      </c>
      <c r="B96" s="347" t="s">
        <v>219</v>
      </c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9"/>
    </row>
    <row r="97" spans="1:26" ht="17.25" customHeight="1">
      <c r="A97" s="112"/>
      <c r="B97" s="112"/>
      <c r="C97" s="112"/>
      <c r="D97" s="112"/>
      <c r="E97" s="172" t="s">
        <v>212</v>
      </c>
      <c r="F97" s="172" t="s">
        <v>293</v>
      </c>
      <c r="G97" s="108" t="s">
        <v>293</v>
      </c>
      <c r="H97" s="172" t="s">
        <v>293</v>
      </c>
      <c r="I97" s="172" t="s">
        <v>293</v>
      </c>
      <c r="J97" s="172" t="s">
        <v>293</v>
      </c>
      <c r="K97" s="110" t="s">
        <v>212</v>
      </c>
      <c r="L97" s="110" t="s">
        <v>212</v>
      </c>
      <c r="M97" s="110" t="s">
        <v>212</v>
      </c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</row>
    <row r="98" spans="1:26">
      <c r="A98" s="345" t="s">
        <v>428</v>
      </c>
      <c r="B98" s="345"/>
      <c r="C98" s="345"/>
      <c r="D98" s="120"/>
      <c r="E98" s="109"/>
      <c r="F98" s="109"/>
      <c r="G98" s="109"/>
      <c r="H98" s="109"/>
      <c r="I98" s="109"/>
      <c r="J98" s="109"/>
      <c r="K98" s="109"/>
      <c r="L98" s="109"/>
      <c r="M98" s="109"/>
      <c r="N98" s="120"/>
      <c r="O98" s="120"/>
      <c r="P98" s="120"/>
      <c r="Q98" s="109"/>
      <c r="R98" s="109"/>
      <c r="S98" s="109"/>
      <c r="T98" s="131"/>
      <c r="U98" s="131"/>
      <c r="V98" s="131"/>
      <c r="W98" s="130"/>
      <c r="X98" s="130"/>
    </row>
    <row r="99" spans="1:26">
      <c r="A99" s="142" t="s">
        <v>356</v>
      </c>
      <c r="B99" s="327" t="s">
        <v>215</v>
      </c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9"/>
    </row>
    <row r="100" spans="1:26">
      <c r="A100" s="109"/>
      <c r="B100" s="131"/>
      <c r="C100" s="131"/>
      <c r="D100" s="120"/>
      <c r="E100" s="109" t="s">
        <v>212</v>
      </c>
      <c r="F100" s="119" t="s">
        <v>293</v>
      </c>
      <c r="G100" s="119" t="s">
        <v>293</v>
      </c>
      <c r="H100" s="119" t="s">
        <v>293</v>
      </c>
      <c r="I100" s="119" t="s">
        <v>293</v>
      </c>
      <c r="J100" s="119" t="s">
        <v>293</v>
      </c>
      <c r="K100" s="119" t="s">
        <v>212</v>
      </c>
      <c r="L100" s="109" t="s">
        <v>212</v>
      </c>
      <c r="M100" s="109" t="s">
        <v>212</v>
      </c>
      <c r="N100" s="120"/>
      <c r="O100" s="120"/>
      <c r="P100" s="120"/>
      <c r="Q100" s="109"/>
      <c r="R100" s="109"/>
      <c r="S100" s="109"/>
      <c r="T100" s="131"/>
      <c r="U100" s="131"/>
      <c r="V100" s="131"/>
      <c r="W100" s="130"/>
      <c r="X100" s="130"/>
    </row>
    <row r="101" spans="1:26">
      <c r="A101" s="330" t="s">
        <v>429</v>
      </c>
      <c r="B101" s="331"/>
      <c r="C101" s="332"/>
      <c r="D101" s="120"/>
      <c r="E101" s="109"/>
      <c r="F101" s="109"/>
      <c r="G101" s="109"/>
      <c r="H101" s="109"/>
      <c r="I101" s="109"/>
      <c r="J101" s="109"/>
      <c r="K101" s="109"/>
      <c r="L101" s="109"/>
      <c r="M101" s="109"/>
      <c r="N101" s="120"/>
      <c r="O101" s="120"/>
      <c r="P101" s="120"/>
      <c r="Q101" s="109"/>
      <c r="R101" s="109"/>
      <c r="S101" s="109"/>
      <c r="T101" s="131"/>
      <c r="U101" s="131"/>
      <c r="V101" s="131"/>
      <c r="W101" s="130"/>
      <c r="X101" s="130"/>
    </row>
    <row r="102" spans="1:26">
      <c r="A102" s="142" t="s">
        <v>359</v>
      </c>
      <c r="B102" s="327" t="s">
        <v>216</v>
      </c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9"/>
    </row>
    <row r="103" spans="1:26" ht="62.25" customHeight="1">
      <c r="A103" s="109" t="s">
        <v>437</v>
      </c>
      <c r="B103" s="75" t="s">
        <v>368</v>
      </c>
      <c r="C103" s="131">
        <v>1</v>
      </c>
      <c r="D103" s="183">
        <f>P103+Q103+R103+S103</f>
        <v>202.3</v>
      </c>
      <c r="E103" s="184" t="s">
        <v>212</v>
      </c>
      <c r="F103" s="185" t="s">
        <v>293</v>
      </c>
      <c r="G103" s="185" t="s">
        <v>293</v>
      </c>
      <c r="H103" s="185" t="s">
        <v>293</v>
      </c>
      <c r="I103" s="185" t="s">
        <v>293</v>
      </c>
      <c r="J103" s="185" t="s">
        <v>293</v>
      </c>
      <c r="K103" s="185" t="s">
        <v>212</v>
      </c>
      <c r="L103" s="184" t="s">
        <v>212</v>
      </c>
      <c r="M103" s="184" t="s">
        <v>212</v>
      </c>
      <c r="N103" s="183"/>
      <c r="O103" s="183">
        <v>50.575000000000003</v>
      </c>
      <c r="P103" s="183">
        <v>50.575000000000003</v>
      </c>
      <c r="Q103" s="183">
        <v>50.575000000000003</v>
      </c>
      <c r="R103" s="183">
        <v>50.575000000000003</v>
      </c>
      <c r="S103" s="183">
        <v>50.575000000000003</v>
      </c>
      <c r="T103" s="186"/>
      <c r="U103" s="186"/>
      <c r="V103" s="186"/>
      <c r="W103" s="187">
        <v>39.043999999999997</v>
      </c>
      <c r="X103" s="187">
        <v>47.893999999999998</v>
      </c>
    </row>
    <row r="104" spans="1:26" ht="62.25" customHeight="1">
      <c r="A104" s="109" t="s">
        <v>438</v>
      </c>
      <c r="B104" s="75" t="s">
        <v>369</v>
      </c>
      <c r="C104" s="131">
        <v>1</v>
      </c>
      <c r="D104" s="183">
        <f>P104+Q104+R104+S104</f>
        <v>202.3</v>
      </c>
      <c r="E104" s="184" t="s">
        <v>212</v>
      </c>
      <c r="F104" s="185" t="s">
        <v>293</v>
      </c>
      <c r="G104" s="185" t="s">
        <v>293</v>
      </c>
      <c r="H104" s="185" t="s">
        <v>293</v>
      </c>
      <c r="I104" s="185" t="s">
        <v>293</v>
      </c>
      <c r="J104" s="185" t="s">
        <v>293</v>
      </c>
      <c r="K104" s="185" t="s">
        <v>212</v>
      </c>
      <c r="L104" s="184" t="s">
        <v>212</v>
      </c>
      <c r="M104" s="184" t="s">
        <v>212</v>
      </c>
      <c r="N104" s="183"/>
      <c r="O104" s="183">
        <v>50.575000000000003</v>
      </c>
      <c r="P104" s="183">
        <v>50.575000000000003</v>
      </c>
      <c r="Q104" s="183">
        <v>50.575000000000003</v>
      </c>
      <c r="R104" s="183">
        <v>50.575000000000003</v>
      </c>
      <c r="S104" s="183">
        <v>50.575000000000003</v>
      </c>
      <c r="T104" s="186"/>
      <c r="U104" s="186"/>
      <c r="V104" s="186"/>
      <c r="W104" s="187">
        <v>39.043999999999997</v>
      </c>
      <c r="X104" s="187">
        <v>47.893999999999998</v>
      </c>
    </row>
    <row r="105" spans="1:26" ht="62.25" customHeight="1">
      <c r="A105" s="109" t="s">
        <v>439</v>
      </c>
      <c r="B105" s="75" t="s">
        <v>382</v>
      </c>
      <c r="C105" s="131">
        <v>1</v>
      </c>
      <c r="D105" s="183">
        <f>P105+Q105+R105+S105</f>
        <v>202.32</v>
      </c>
      <c r="E105" s="184" t="s">
        <v>212</v>
      </c>
      <c r="F105" s="185" t="s">
        <v>293</v>
      </c>
      <c r="G105" s="185" t="s">
        <v>293</v>
      </c>
      <c r="H105" s="185" t="s">
        <v>293</v>
      </c>
      <c r="I105" s="185" t="s">
        <v>293</v>
      </c>
      <c r="J105" s="185" t="s">
        <v>293</v>
      </c>
      <c r="K105" s="185" t="s">
        <v>212</v>
      </c>
      <c r="L105" s="184" t="s">
        <v>212</v>
      </c>
      <c r="M105" s="184" t="s">
        <v>212</v>
      </c>
      <c r="N105" s="183"/>
      <c r="O105" s="183">
        <v>50.58</v>
      </c>
      <c r="P105" s="183">
        <v>50.58</v>
      </c>
      <c r="Q105" s="183">
        <v>50.58</v>
      </c>
      <c r="R105" s="183">
        <v>50.58</v>
      </c>
      <c r="S105" s="183">
        <v>50.58</v>
      </c>
      <c r="T105" s="186"/>
      <c r="U105" s="186"/>
      <c r="V105" s="186"/>
      <c r="W105" s="187">
        <v>39.043999999999997</v>
      </c>
      <c r="X105" s="187">
        <v>47.893999999999998</v>
      </c>
    </row>
    <row r="106" spans="1:26" ht="62.25" customHeight="1">
      <c r="A106" s="109" t="s">
        <v>440</v>
      </c>
      <c r="B106" s="75" t="s">
        <v>383</v>
      </c>
      <c r="C106" s="131">
        <v>1</v>
      </c>
      <c r="D106" s="183">
        <f>P106+Q106+R106+S106</f>
        <v>202.32</v>
      </c>
      <c r="E106" s="184" t="s">
        <v>212</v>
      </c>
      <c r="F106" s="185" t="s">
        <v>293</v>
      </c>
      <c r="G106" s="185" t="s">
        <v>293</v>
      </c>
      <c r="H106" s="185" t="s">
        <v>293</v>
      </c>
      <c r="I106" s="185" t="s">
        <v>293</v>
      </c>
      <c r="J106" s="185" t="s">
        <v>293</v>
      </c>
      <c r="K106" s="185" t="s">
        <v>212</v>
      </c>
      <c r="L106" s="184" t="s">
        <v>212</v>
      </c>
      <c r="M106" s="184" t="s">
        <v>212</v>
      </c>
      <c r="N106" s="183"/>
      <c r="O106" s="183">
        <v>50.58</v>
      </c>
      <c r="P106" s="183">
        <v>50.58</v>
      </c>
      <c r="Q106" s="183">
        <v>50.58</v>
      </c>
      <c r="R106" s="183">
        <v>50.58</v>
      </c>
      <c r="S106" s="183">
        <v>50.58</v>
      </c>
      <c r="T106" s="186"/>
      <c r="U106" s="186"/>
      <c r="V106" s="186"/>
      <c r="W106" s="187">
        <v>39.043999999999997</v>
      </c>
      <c r="X106" s="187">
        <v>47.893999999999998</v>
      </c>
    </row>
    <row r="107" spans="1:26" s="176" customFormat="1">
      <c r="A107" s="330" t="s">
        <v>430</v>
      </c>
      <c r="B107" s="331"/>
      <c r="C107" s="332"/>
      <c r="D107" s="188">
        <f>D103+D104+D105+D106</f>
        <v>809.24</v>
      </c>
      <c r="E107" s="186"/>
      <c r="F107" s="186"/>
      <c r="G107" s="186"/>
      <c r="H107" s="186"/>
      <c r="I107" s="186"/>
      <c r="J107" s="186"/>
      <c r="K107" s="186"/>
      <c r="L107" s="186"/>
      <c r="M107" s="186"/>
      <c r="N107" s="188"/>
      <c r="O107" s="188">
        <f>O103+O104+O105+O106</f>
        <v>202.31</v>
      </c>
      <c r="P107" s="188">
        <f>P103+P104+P105+P106</f>
        <v>202.31</v>
      </c>
      <c r="Q107" s="188">
        <f>Q103+Q104+Q105+Q106</f>
        <v>202.31</v>
      </c>
      <c r="R107" s="188">
        <f>R103+R104+R105+R106</f>
        <v>202.31</v>
      </c>
      <c r="S107" s="188">
        <f>S103+S104+S105+S106</f>
        <v>202.31</v>
      </c>
      <c r="T107" s="186"/>
      <c r="U107" s="186"/>
      <c r="V107" s="186"/>
      <c r="W107" s="189">
        <f>W103+W104+W105+W106</f>
        <v>156.17599999999999</v>
      </c>
      <c r="X107" s="189">
        <f>X103+X104+X105+X106</f>
        <v>191.57599999999999</v>
      </c>
      <c r="Y107" s="175"/>
      <c r="Z107" s="175"/>
    </row>
    <row r="108" spans="1:26" s="176" customFormat="1">
      <c r="A108" s="330" t="s">
        <v>235</v>
      </c>
      <c r="B108" s="331"/>
      <c r="C108" s="332"/>
      <c r="D108" s="186">
        <f>D107</f>
        <v>809.24</v>
      </c>
      <c r="E108" s="186"/>
      <c r="F108" s="190"/>
      <c r="G108" s="190"/>
      <c r="H108" s="190"/>
      <c r="I108" s="190"/>
      <c r="J108" s="190"/>
      <c r="K108" s="191"/>
      <c r="L108" s="186"/>
      <c r="M108" s="186"/>
      <c r="N108" s="188"/>
      <c r="O108" s="188">
        <f>O103+O104+O105+O106</f>
        <v>202.31</v>
      </c>
      <c r="P108" s="188">
        <f t="shared" ref="P108:R110" si="0">P107</f>
        <v>202.31</v>
      </c>
      <c r="Q108" s="188">
        <f t="shared" si="0"/>
        <v>202.31</v>
      </c>
      <c r="R108" s="188">
        <f t="shared" si="0"/>
        <v>202.31</v>
      </c>
      <c r="S108" s="188">
        <v>202.31</v>
      </c>
      <c r="T108" s="189"/>
      <c r="U108" s="189"/>
      <c r="V108" s="189"/>
      <c r="W108" s="189">
        <f t="shared" ref="W108:X110" si="1">W107</f>
        <v>156.17599999999999</v>
      </c>
      <c r="X108" s="189">
        <f t="shared" si="1"/>
        <v>191.57599999999999</v>
      </c>
      <c r="Y108" s="175"/>
      <c r="Z108" s="175"/>
    </row>
    <row r="109" spans="1:26" s="176" customFormat="1">
      <c r="A109" s="330" t="s">
        <v>236</v>
      </c>
      <c r="B109" s="331"/>
      <c r="C109" s="332"/>
      <c r="D109" s="186">
        <f>D108</f>
        <v>809.24</v>
      </c>
      <c r="E109" s="186"/>
      <c r="F109" s="186"/>
      <c r="G109" s="186"/>
      <c r="H109" s="186"/>
      <c r="I109" s="186"/>
      <c r="J109" s="186"/>
      <c r="K109" s="186"/>
      <c r="L109" s="186"/>
      <c r="M109" s="186"/>
      <c r="N109" s="188"/>
      <c r="O109" s="188">
        <f>O103+O104+O105+O106</f>
        <v>202.31</v>
      </c>
      <c r="P109" s="188">
        <f t="shared" si="0"/>
        <v>202.31</v>
      </c>
      <c r="Q109" s="188">
        <f t="shared" si="0"/>
        <v>202.31</v>
      </c>
      <c r="R109" s="192">
        <f t="shared" si="0"/>
        <v>202.31</v>
      </c>
      <c r="S109" s="192">
        <v>202.31</v>
      </c>
      <c r="T109" s="189"/>
      <c r="U109" s="189"/>
      <c r="V109" s="189"/>
      <c r="W109" s="189">
        <f t="shared" si="1"/>
        <v>156.17599999999999</v>
      </c>
      <c r="X109" s="189">
        <f t="shared" si="1"/>
        <v>191.57599999999999</v>
      </c>
      <c r="Y109" s="175"/>
      <c r="Z109" s="175"/>
    </row>
    <row r="110" spans="1:26" s="176" customFormat="1">
      <c r="A110" s="336" t="s">
        <v>221</v>
      </c>
      <c r="B110" s="336"/>
      <c r="C110" s="336"/>
      <c r="D110" s="186">
        <f>D109</f>
        <v>809.24</v>
      </c>
      <c r="E110" s="186"/>
      <c r="F110" s="191"/>
      <c r="G110" s="191"/>
      <c r="H110" s="191"/>
      <c r="I110" s="191"/>
      <c r="J110" s="191"/>
      <c r="K110" s="191"/>
      <c r="L110" s="186"/>
      <c r="M110" s="186"/>
      <c r="N110" s="188"/>
      <c r="O110" s="188">
        <f>O109</f>
        <v>202.31</v>
      </c>
      <c r="P110" s="188">
        <f t="shared" si="0"/>
        <v>202.31</v>
      </c>
      <c r="Q110" s="188">
        <f t="shared" si="0"/>
        <v>202.31</v>
      </c>
      <c r="R110" s="192">
        <f t="shared" si="0"/>
        <v>202.31</v>
      </c>
      <c r="S110" s="192">
        <v>202.31</v>
      </c>
      <c r="T110" s="189"/>
      <c r="U110" s="189"/>
      <c r="V110" s="189"/>
      <c r="W110" s="189">
        <f t="shared" si="1"/>
        <v>156.17599999999999</v>
      </c>
      <c r="X110" s="189">
        <f t="shared" si="1"/>
        <v>191.57599999999999</v>
      </c>
      <c r="Y110" s="175"/>
      <c r="Z110" s="175"/>
    </row>
    <row r="111" spans="1:26">
      <c r="A111" s="115" t="s">
        <v>112</v>
      </c>
      <c r="B111" s="52"/>
      <c r="C111" s="52"/>
      <c r="D111" s="52"/>
      <c r="E111" s="52"/>
      <c r="F111" s="42"/>
      <c r="G111" s="42"/>
      <c r="H111" s="42"/>
      <c r="J111" s="28"/>
      <c r="K111" s="337"/>
      <c r="L111" s="337"/>
      <c r="M111" s="337"/>
      <c r="N111" s="337"/>
      <c r="O111" s="337"/>
      <c r="P111" s="28"/>
      <c r="Q111" s="28"/>
      <c r="R111" s="28"/>
      <c r="S111" s="28"/>
      <c r="T111" s="28"/>
      <c r="U111" s="28"/>
      <c r="V111" s="28"/>
      <c r="W111" s="45"/>
    </row>
    <row r="112" spans="1:26">
      <c r="A112" s="173" t="s">
        <v>431</v>
      </c>
      <c r="B112" s="115"/>
      <c r="C112" s="121"/>
      <c r="D112" s="121"/>
      <c r="E112" s="121"/>
      <c r="F112" s="121"/>
      <c r="G112" s="121"/>
      <c r="H112" s="121"/>
      <c r="I112" s="121"/>
      <c r="J112" s="121"/>
    </row>
    <row r="113" spans="1:10">
      <c r="A113" s="173" t="s">
        <v>432</v>
      </c>
      <c r="B113" s="173"/>
      <c r="C113" s="121"/>
      <c r="D113" s="121"/>
      <c r="E113" s="121"/>
      <c r="F113" s="121"/>
      <c r="G113" s="121"/>
      <c r="H113" s="121"/>
    </row>
    <row r="114" spans="1:10">
      <c r="A114" s="173" t="s">
        <v>441</v>
      </c>
      <c r="B114" s="173"/>
      <c r="C114" s="121"/>
      <c r="D114" s="121"/>
      <c r="E114" s="121"/>
      <c r="F114" s="121"/>
      <c r="G114" s="121"/>
      <c r="H114" s="121"/>
    </row>
    <row r="115" spans="1:10">
      <c r="A115" s="338" t="s">
        <v>433</v>
      </c>
      <c r="B115" s="338"/>
      <c r="C115" s="338"/>
      <c r="D115" s="338"/>
    </row>
    <row r="116" spans="1:10" ht="24" customHeight="1">
      <c r="A116" s="333" t="s">
        <v>434</v>
      </c>
      <c r="B116" s="333"/>
      <c r="C116" s="333"/>
      <c r="D116" s="333"/>
      <c r="E116" s="333"/>
      <c r="F116" s="333"/>
      <c r="G116" s="333"/>
      <c r="H116" s="333"/>
      <c r="I116" s="333"/>
      <c r="J116" s="333"/>
    </row>
    <row r="117" spans="1:10">
      <c r="A117" s="334" t="s">
        <v>137</v>
      </c>
      <c r="B117" s="334"/>
      <c r="C117" s="334"/>
      <c r="E117" s="335" t="s">
        <v>435</v>
      </c>
      <c r="F117" s="335"/>
      <c r="G117" s="335"/>
      <c r="H117" s="335" t="s">
        <v>436</v>
      </c>
      <c r="I117" s="335"/>
      <c r="J117" s="335"/>
    </row>
  </sheetData>
  <mergeCells count="108">
    <mergeCell ref="B1:E1"/>
    <mergeCell ref="M1:O1"/>
    <mergeCell ref="B2:E2"/>
    <mergeCell ref="M2:P2"/>
    <mergeCell ref="A10:U10"/>
    <mergeCell ref="A11:X11"/>
    <mergeCell ref="A12:A15"/>
    <mergeCell ref="B12:B15"/>
    <mergeCell ref="C12:C15"/>
    <mergeCell ref="D12:J12"/>
    <mergeCell ref="B3:E3"/>
    <mergeCell ref="M3:P3"/>
    <mergeCell ref="B4:E4"/>
    <mergeCell ref="O5:P5"/>
    <mergeCell ref="A8:U8"/>
    <mergeCell ref="A9:U9"/>
    <mergeCell ref="D13:D15"/>
    <mergeCell ref="C17:X17"/>
    <mergeCell ref="O13:O15"/>
    <mergeCell ref="P13:P15"/>
    <mergeCell ref="Q13:Q15"/>
    <mergeCell ref="K12:K15"/>
    <mergeCell ref="L12:L15"/>
    <mergeCell ref="M12:M15"/>
    <mergeCell ref="R13:R15"/>
    <mergeCell ref="P12:S12"/>
    <mergeCell ref="W12:W15"/>
    <mergeCell ref="X12:X15"/>
    <mergeCell ref="E13:J13"/>
    <mergeCell ref="N13:N15"/>
    <mergeCell ref="V12:V15"/>
    <mergeCell ref="S13:S15"/>
    <mergeCell ref="T12:T15"/>
    <mergeCell ref="U12:U15"/>
    <mergeCell ref="N12:O12"/>
    <mergeCell ref="I14:J14"/>
    <mergeCell ref="A27:C27"/>
    <mergeCell ref="C28:X28"/>
    <mergeCell ref="C18:X18"/>
    <mergeCell ref="C19:X19"/>
    <mergeCell ref="E14:E15"/>
    <mergeCell ref="F14:F15"/>
    <mergeCell ref="G14:G15"/>
    <mergeCell ref="H14:H15"/>
    <mergeCell ref="A44:C44"/>
    <mergeCell ref="C45:X45"/>
    <mergeCell ref="C31:X31"/>
    <mergeCell ref="A33:C33"/>
    <mergeCell ref="A21:C21"/>
    <mergeCell ref="C22:X22"/>
    <mergeCell ref="A24:C24"/>
    <mergeCell ref="C25:X25"/>
    <mergeCell ref="A30:C30"/>
    <mergeCell ref="B35:X35"/>
    <mergeCell ref="C37:X37"/>
    <mergeCell ref="A39:C39"/>
    <mergeCell ref="A40:C40"/>
    <mergeCell ref="C41:X41"/>
    <mergeCell ref="C42:X42"/>
    <mergeCell ref="A67:C67"/>
    <mergeCell ref="C68:X68"/>
    <mergeCell ref="A47:C47"/>
    <mergeCell ref="C48:X48"/>
    <mergeCell ref="A50:C50"/>
    <mergeCell ref="C51:X51"/>
    <mergeCell ref="A53:C53"/>
    <mergeCell ref="B54:X54"/>
    <mergeCell ref="A56:C56"/>
    <mergeCell ref="B57:X57"/>
    <mergeCell ref="A59:C59"/>
    <mergeCell ref="B60:X60"/>
    <mergeCell ref="A62:C62"/>
    <mergeCell ref="B63:X63"/>
    <mergeCell ref="A65:C65"/>
    <mergeCell ref="A66:C66"/>
    <mergeCell ref="A75:C75"/>
    <mergeCell ref="B76:X76"/>
    <mergeCell ref="A78:C78"/>
    <mergeCell ref="C69:X69"/>
    <mergeCell ref="C70:X70"/>
    <mergeCell ref="A72:C72"/>
    <mergeCell ref="B73:X73"/>
    <mergeCell ref="B84:X84"/>
    <mergeCell ref="B85:X85"/>
    <mergeCell ref="A93:C93"/>
    <mergeCell ref="B94:X94"/>
    <mergeCell ref="B96:X96"/>
    <mergeCell ref="A98:C98"/>
    <mergeCell ref="K111:O111"/>
    <mergeCell ref="A101:C101"/>
    <mergeCell ref="B80:X80"/>
    <mergeCell ref="A115:D115"/>
    <mergeCell ref="A87:C87"/>
    <mergeCell ref="B88:X88"/>
    <mergeCell ref="A90:C90"/>
    <mergeCell ref="B91:X91"/>
    <mergeCell ref="A82:C82"/>
    <mergeCell ref="A83:C83"/>
    <mergeCell ref="B102:X102"/>
    <mergeCell ref="A107:C107"/>
    <mergeCell ref="B99:X99"/>
    <mergeCell ref="A116:J116"/>
    <mergeCell ref="A117:C117"/>
    <mergeCell ref="E117:G117"/>
    <mergeCell ref="H117:J117"/>
    <mergeCell ref="A108:C108"/>
    <mergeCell ref="A109:C109"/>
    <mergeCell ref="A110:C110"/>
  </mergeCells>
  <phoneticPr fontId="26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57" fitToHeight="100" orientation="landscape" verticalDpi="0" r:id="rId1"/>
  <headerFooter>
    <oddFooter>&amp;R12</oddFooter>
  </headerFooter>
  <rowBreaks count="2" manualBreakCount="2">
    <brk id="34" max="16383" man="1"/>
    <brk id="9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53"/>
  <sheetViews>
    <sheetView view="pageLayout" topLeftCell="A43" zoomScale="115" zoomScaleNormal="100" zoomScalePageLayoutView="115" workbookViewId="0">
      <selection activeCell="A5" sqref="A5"/>
    </sheetView>
  </sheetViews>
  <sheetFormatPr defaultRowHeight="15"/>
  <cols>
    <col min="1" max="1" width="10" customWidth="1"/>
    <col min="2" max="2" width="21.85546875" customWidth="1"/>
    <col min="3" max="3" width="11" customWidth="1"/>
    <col min="4" max="4" width="10.42578125" customWidth="1"/>
    <col min="5" max="5" width="10.7109375" customWidth="1"/>
    <col min="7" max="7" width="10.42578125" customWidth="1"/>
  </cols>
  <sheetData>
    <row r="2" spans="1:10" ht="15.75">
      <c r="A2" s="12" t="s">
        <v>222</v>
      </c>
    </row>
    <row r="3" spans="1:10" ht="15.75">
      <c r="A3" s="12" t="s">
        <v>223</v>
      </c>
    </row>
    <row r="4" spans="1:10" ht="15.75">
      <c r="A4" s="12" t="s">
        <v>572</v>
      </c>
    </row>
    <row r="5" spans="1:10" ht="15.75">
      <c r="A5" s="12"/>
      <c r="B5" s="13" t="s">
        <v>6</v>
      </c>
    </row>
    <row r="6" spans="1:10" ht="15.75">
      <c r="A6" s="12"/>
    </row>
    <row r="7" spans="1:10" ht="20.25" customHeight="1">
      <c r="A7" s="401" t="s">
        <v>224</v>
      </c>
      <c r="B7" s="401" t="s">
        <v>225</v>
      </c>
      <c r="C7" s="404" t="s">
        <v>226</v>
      </c>
      <c r="D7" s="405"/>
      <c r="E7" s="405"/>
      <c r="F7" s="405"/>
      <c r="G7" s="406"/>
      <c r="H7" s="16"/>
      <c r="I7" s="16"/>
      <c r="J7" s="16"/>
    </row>
    <row r="8" spans="1:10">
      <c r="A8" s="402"/>
      <c r="B8" s="402"/>
      <c r="C8" s="401" t="s">
        <v>227</v>
      </c>
      <c r="D8" s="407" t="s">
        <v>205</v>
      </c>
      <c r="E8" s="408"/>
      <c r="F8" s="408"/>
      <c r="G8" s="409"/>
    </row>
    <row r="9" spans="1:10" ht="138" customHeight="1">
      <c r="A9" s="403"/>
      <c r="B9" s="403"/>
      <c r="C9" s="403"/>
      <c r="D9" s="18" t="s">
        <v>206</v>
      </c>
      <c r="E9" s="18" t="s">
        <v>207</v>
      </c>
      <c r="F9" s="18" t="s">
        <v>228</v>
      </c>
      <c r="G9" s="18" t="s">
        <v>229</v>
      </c>
    </row>
    <row r="10" spans="1:10" ht="15.75" thickBo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2">
        <v>7</v>
      </c>
    </row>
    <row r="11" spans="1:10" ht="16.5" thickBot="1">
      <c r="A11" s="14" t="s">
        <v>262</v>
      </c>
      <c r="B11" s="392" t="s">
        <v>261</v>
      </c>
      <c r="C11" s="393"/>
      <c r="D11" s="393"/>
      <c r="E11" s="393"/>
      <c r="F11" s="393"/>
      <c r="G11" s="394"/>
    </row>
    <row r="12" spans="1:10" ht="45" customHeight="1" thickBot="1">
      <c r="A12" s="91" t="s">
        <v>380</v>
      </c>
      <c r="B12" s="395" t="s">
        <v>231</v>
      </c>
      <c r="C12" s="396"/>
      <c r="D12" s="396"/>
      <c r="E12" s="396"/>
      <c r="F12" s="396"/>
      <c r="G12" s="397"/>
    </row>
    <row r="13" spans="1:10" ht="75.75" customHeight="1" thickBot="1">
      <c r="A13" s="91" t="s">
        <v>381</v>
      </c>
      <c r="B13" s="15" t="s">
        <v>189</v>
      </c>
      <c r="C13" s="15"/>
      <c r="D13" s="15"/>
      <c r="E13" s="15"/>
      <c r="F13" s="15"/>
      <c r="G13" s="15"/>
    </row>
    <row r="14" spans="1:10" ht="90.75" thickBot="1">
      <c r="A14" s="91" t="s">
        <v>295</v>
      </c>
      <c r="B14" s="15" t="s">
        <v>190</v>
      </c>
      <c r="C14" s="15"/>
      <c r="D14" s="15"/>
      <c r="E14" s="15"/>
      <c r="F14" s="15"/>
      <c r="G14" s="15"/>
    </row>
    <row r="15" spans="1:10" ht="108" customHeight="1" thickBot="1">
      <c r="A15" s="91" t="s">
        <v>297</v>
      </c>
      <c r="B15" s="15" t="s">
        <v>194</v>
      </c>
      <c r="C15" s="15"/>
      <c r="D15" s="15"/>
      <c r="E15" s="15"/>
      <c r="F15" s="15"/>
      <c r="G15" s="15"/>
    </row>
    <row r="16" spans="1:10" ht="15.75" thickBot="1">
      <c r="A16" s="91" t="s">
        <v>301</v>
      </c>
      <c r="B16" s="15" t="s">
        <v>195</v>
      </c>
      <c r="C16" s="15"/>
      <c r="D16" s="15"/>
      <c r="E16" s="15"/>
      <c r="F16" s="15"/>
      <c r="G16" s="15"/>
    </row>
    <row r="17" spans="1:7" ht="30.75" thickBot="1">
      <c r="A17" s="14"/>
      <c r="B17" s="15" t="s">
        <v>232</v>
      </c>
      <c r="C17" s="15"/>
      <c r="D17" s="15"/>
      <c r="E17" s="15"/>
      <c r="F17" s="15"/>
      <c r="G17" s="15"/>
    </row>
    <row r="18" spans="1:7" ht="30" customHeight="1" thickBot="1">
      <c r="A18" s="92" t="s">
        <v>309</v>
      </c>
      <c r="B18" s="398" t="s">
        <v>233</v>
      </c>
      <c r="C18" s="399"/>
      <c r="D18" s="399"/>
      <c r="E18" s="399"/>
      <c r="F18" s="399"/>
      <c r="G18" s="400"/>
    </row>
    <row r="19" spans="1:7" ht="75.75" thickBot="1">
      <c r="A19" s="91" t="s">
        <v>311</v>
      </c>
      <c r="B19" s="15" t="s">
        <v>189</v>
      </c>
      <c r="C19" s="15"/>
      <c r="D19" s="15"/>
      <c r="E19" s="15"/>
      <c r="F19" s="15"/>
      <c r="G19" s="15"/>
    </row>
    <row r="20" spans="1:7" ht="90.75" thickBot="1">
      <c r="A20" s="91" t="s">
        <v>313</v>
      </c>
      <c r="B20" s="15" t="s">
        <v>190</v>
      </c>
      <c r="C20" s="15"/>
      <c r="D20" s="15"/>
      <c r="E20" s="15"/>
      <c r="F20" s="15"/>
      <c r="G20" s="15"/>
    </row>
    <row r="21" spans="1:7" ht="75.75" thickBot="1">
      <c r="A21" s="91" t="s">
        <v>315</v>
      </c>
      <c r="B21" s="15" t="s">
        <v>234</v>
      </c>
      <c r="C21" s="15"/>
      <c r="D21" s="15"/>
      <c r="E21" s="15"/>
      <c r="F21" s="15"/>
      <c r="G21" s="15"/>
    </row>
    <row r="22" spans="1:7" ht="125.25" customHeight="1" thickBot="1">
      <c r="A22" s="91" t="s">
        <v>317</v>
      </c>
      <c r="B22" s="15" t="s">
        <v>193</v>
      </c>
      <c r="C22" s="15"/>
      <c r="D22" s="15"/>
      <c r="E22" s="15"/>
      <c r="F22" s="15"/>
      <c r="G22" s="15"/>
    </row>
    <row r="23" spans="1:7" ht="105.75" thickBot="1">
      <c r="A23" s="91" t="s">
        <v>320</v>
      </c>
      <c r="B23" s="15" t="s">
        <v>194</v>
      </c>
      <c r="C23" s="15"/>
      <c r="D23" s="15"/>
      <c r="E23" s="15"/>
      <c r="F23" s="15"/>
      <c r="G23" s="15"/>
    </row>
    <row r="24" spans="1:7" ht="15.75" thickBot="1">
      <c r="A24" s="91" t="s">
        <v>323</v>
      </c>
      <c r="B24" s="15" t="s">
        <v>195</v>
      </c>
      <c r="C24" s="15"/>
      <c r="D24" s="15"/>
      <c r="E24" s="15"/>
      <c r="F24" s="15"/>
      <c r="G24" s="15"/>
    </row>
    <row r="25" spans="1:7" ht="30.75" thickBot="1">
      <c r="A25" s="14"/>
      <c r="B25" s="15" t="s">
        <v>263</v>
      </c>
      <c r="C25" s="15"/>
      <c r="D25" s="15"/>
      <c r="E25" s="15"/>
      <c r="F25" s="15"/>
      <c r="G25" s="15"/>
    </row>
    <row r="26" spans="1:7" ht="30.75" thickBot="1">
      <c r="A26" s="14"/>
      <c r="B26" s="15" t="s">
        <v>264</v>
      </c>
      <c r="C26" s="15"/>
      <c r="D26" s="15"/>
      <c r="E26" s="15"/>
      <c r="F26" s="15"/>
      <c r="G26" s="19"/>
    </row>
    <row r="27" spans="1:7" ht="45.75" thickBot="1">
      <c r="A27" s="14"/>
      <c r="B27" s="15" t="s">
        <v>221</v>
      </c>
      <c r="C27" s="15"/>
      <c r="D27" s="15"/>
      <c r="E27" s="15"/>
      <c r="F27" s="17"/>
      <c r="G27" s="20"/>
    </row>
    <row r="28" spans="1:7" ht="16.5" thickBot="1">
      <c r="A28" s="14" t="s">
        <v>230</v>
      </c>
      <c r="B28" s="392" t="s">
        <v>210</v>
      </c>
      <c r="C28" s="393"/>
      <c r="D28" s="393"/>
      <c r="E28" s="393"/>
      <c r="F28" s="393"/>
      <c r="G28" s="394"/>
    </row>
    <row r="29" spans="1:7" ht="45" customHeight="1" thickBot="1">
      <c r="A29" s="91" t="s">
        <v>378</v>
      </c>
      <c r="B29" s="395" t="s">
        <v>231</v>
      </c>
      <c r="C29" s="396"/>
      <c r="D29" s="396"/>
      <c r="E29" s="396"/>
      <c r="F29" s="396"/>
      <c r="G29" s="397"/>
    </row>
    <row r="30" spans="1:7" ht="75.75" customHeight="1" thickBot="1">
      <c r="A30" s="91" t="s">
        <v>379</v>
      </c>
      <c r="B30" s="15" t="s">
        <v>189</v>
      </c>
      <c r="C30" s="15"/>
      <c r="D30" s="15"/>
      <c r="E30" s="15"/>
      <c r="F30" s="15"/>
      <c r="G30" s="15"/>
    </row>
    <row r="31" spans="1:7" ht="90.75" thickBot="1">
      <c r="A31" s="91" t="s">
        <v>334</v>
      </c>
      <c r="B31" s="15" t="s">
        <v>190</v>
      </c>
      <c r="C31" s="15"/>
      <c r="D31" s="15"/>
      <c r="E31" s="15"/>
      <c r="F31" s="15"/>
      <c r="G31" s="15"/>
    </row>
    <row r="32" spans="1:7" ht="108" customHeight="1" thickBot="1">
      <c r="A32" s="91" t="s">
        <v>336</v>
      </c>
      <c r="B32" s="15" t="s">
        <v>194</v>
      </c>
      <c r="C32" s="15"/>
      <c r="D32" s="15"/>
      <c r="E32" s="15"/>
      <c r="F32" s="15"/>
      <c r="G32" s="15"/>
    </row>
    <row r="33" spans="1:7" ht="15.75" thickBot="1">
      <c r="A33" s="91" t="s">
        <v>340</v>
      </c>
      <c r="B33" s="15" t="s">
        <v>195</v>
      </c>
      <c r="C33" s="15"/>
      <c r="D33" s="15"/>
      <c r="E33" s="15"/>
      <c r="F33" s="15"/>
      <c r="G33" s="15"/>
    </row>
    <row r="34" spans="1:7" ht="30.75" thickBot="1">
      <c r="A34" s="14"/>
      <c r="B34" s="15" t="s">
        <v>232</v>
      </c>
      <c r="C34" s="15"/>
      <c r="D34" s="15"/>
      <c r="E34" s="15"/>
      <c r="F34" s="15"/>
      <c r="G34" s="15"/>
    </row>
    <row r="35" spans="1:7" ht="30" customHeight="1" thickBot="1">
      <c r="A35" s="92" t="s">
        <v>345</v>
      </c>
      <c r="B35" s="398" t="s">
        <v>233</v>
      </c>
      <c r="C35" s="399"/>
      <c r="D35" s="399"/>
      <c r="E35" s="399"/>
      <c r="F35" s="399"/>
      <c r="G35" s="400"/>
    </row>
    <row r="36" spans="1:7" ht="75.75" thickBot="1">
      <c r="A36" s="91" t="s">
        <v>347</v>
      </c>
      <c r="B36" s="15" t="s">
        <v>189</v>
      </c>
      <c r="C36" s="15"/>
      <c r="D36" s="15"/>
      <c r="E36" s="15"/>
      <c r="F36" s="15"/>
      <c r="G36" s="15"/>
    </row>
    <row r="37" spans="1:7" ht="90.75" thickBot="1">
      <c r="A37" s="91" t="s">
        <v>350</v>
      </c>
      <c r="B37" s="15" t="s">
        <v>190</v>
      </c>
      <c r="C37" s="15"/>
      <c r="D37" s="15"/>
      <c r="E37" s="15"/>
      <c r="F37" s="15"/>
      <c r="G37" s="15"/>
    </row>
    <row r="38" spans="1:7" ht="75.75" thickBot="1">
      <c r="A38" s="91" t="s">
        <v>352</v>
      </c>
      <c r="B38" s="15" t="s">
        <v>234</v>
      </c>
      <c r="C38" s="15"/>
      <c r="D38" s="15"/>
      <c r="E38" s="15"/>
      <c r="F38" s="15"/>
      <c r="G38" s="15"/>
    </row>
    <row r="39" spans="1:7" ht="125.25" customHeight="1" thickBot="1">
      <c r="A39" s="91" t="s">
        <v>354</v>
      </c>
      <c r="B39" s="15" t="s">
        <v>193</v>
      </c>
      <c r="C39" s="15"/>
      <c r="D39" s="15"/>
      <c r="E39" s="15"/>
      <c r="F39" s="15"/>
      <c r="G39" s="15"/>
    </row>
    <row r="40" spans="1:7" ht="105.75" thickBot="1">
      <c r="A40" s="91" t="s">
        <v>356</v>
      </c>
      <c r="B40" s="15" t="s">
        <v>194</v>
      </c>
      <c r="C40" s="19"/>
      <c r="D40" s="19"/>
      <c r="E40" s="15"/>
      <c r="F40" s="15"/>
      <c r="G40" s="15"/>
    </row>
    <row r="41" spans="1:7" ht="84" customHeight="1" thickBot="1">
      <c r="A41" s="91"/>
      <c r="B41" s="193" t="s">
        <v>367</v>
      </c>
      <c r="C41" s="195">
        <v>809.24</v>
      </c>
      <c r="D41" s="194"/>
      <c r="E41" s="196">
        <v>809.24</v>
      </c>
      <c r="F41" s="15"/>
      <c r="G41" s="15"/>
    </row>
    <row r="42" spans="1:7" ht="84" customHeight="1" thickBot="1">
      <c r="A42" s="91"/>
      <c r="B42" s="193" t="s">
        <v>465</v>
      </c>
      <c r="C42" s="195"/>
      <c r="D42" s="194"/>
      <c r="E42" s="196"/>
      <c r="F42" s="15"/>
      <c r="G42" s="15"/>
    </row>
    <row r="43" spans="1:7" ht="15.75" thickBot="1">
      <c r="A43" s="91" t="s">
        <v>359</v>
      </c>
      <c r="B43" s="15" t="s">
        <v>195</v>
      </c>
      <c r="C43" s="15"/>
      <c r="D43" s="15"/>
      <c r="E43" s="15"/>
      <c r="F43" s="15"/>
      <c r="G43" s="15"/>
    </row>
    <row r="44" spans="1:7" ht="32.25" thickBot="1">
      <c r="A44" s="14"/>
      <c r="B44" s="178" t="s">
        <v>235</v>
      </c>
      <c r="C44" s="178">
        <f>C41</f>
        <v>809.24</v>
      </c>
      <c r="D44" s="178"/>
      <c r="E44" s="178">
        <f>E41</f>
        <v>809.24</v>
      </c>
      <c r="F44" s="178"/>
      <c r="G44" s="178"/>
    </row>
    <row r="45" spans="1:7" ht="32.25" thickBot="1">
      <c r="A45" s="14"/>
      <c r="B45" s="178" t="s">
        <v>236</v>
      </c>
      <c r="C45" s="178">
        <f>C44</f>
        <v>809.24</v>
      </c>
      <c r="D45" s="178"/>
      <c r="E45" s="178">
        <f>E44</f>
        <v>809.24</v>
      </c>
      <c r="F45" s="178"/>
      <c r="G45" s="179"/>
    </row>
    <row r="46" spans="1:7" ht="48" thickBot="1">
      <c r="A46" s="14"/>
      <c r="B46" s="178" t="s">
        <v>221</v>
      </c>
      <c r="C46" s="178">
        <f>C45</f>
        <v>809.24</v>
      </c>
      <c r="D46" s="178"/>
      <c r="E46" s="178">
        <f>E45</f>
        <v>809.24</v>
      </c>
      <c r="F46" s="180"/>
      <c r="G46" s="181"/>
    </row>
    <row r="48" spans="1:7">
      <c r="A48" t="s">
        <v>128</v>
      </c>
      <c r="C48" t="s">
        <v>237</v>
      </c>
      <c r="E48" t="s">
        <v>136</v>
      </c>
    </row>
    <row r="49" spans="1:7">
      <c r="A49" t="s">
        <v>129</v>
      </c>
      <c r="C49" t="s">
        <v>131</v>
      </c>
      <c r="E49" t="s">
        <v>238</v>
      </c>
    </row>
    <row r="50" spans="1:7">
      <c r="A50" t="s">
        <v>128</v>
      </c>
      <c r="C50" t="s">
        <v>237</v>
      </c>
      <c r="E50" t="s">
        <v>136</v>
      </c>
    </row>
    <row r="51" spans="1:7" ht="15" customHeight="1">
      <c r="A51" s="391" t="s">
        <v>239</v>
      </c>
      <c r="B51" s="391"/>
      <c r="C51" t="s">
        <v>131</v>
      </c>
      <c r="D51" s="10"/>
      <c r="E51" t="s">
        <v>238</v>
      </c>
      <c r="F51" s="10"/>
      <c r="G51" s="10"/>
    </row>
    <row r="52" spans="1:7">
      <c r="A52" t="s">
        <v>128</v>
      </c>
      <c r="C52" t="s">
        <v>237</v>
      </c>
      <c r="E52" t="s">
        <v>136</v>
      </c>
    </row>
    <row r="53" spans="1:7" ht="15" customHeight="1">
      <c r="A53" s="391" t="s">
        <v>240</v>
      </c>
      <c r="B53" s="391"/>
      <c r="C53" t="s">
        <v>131</v>
      </c>
      <c r="D53" s="10"/>
      <c r="E53" t="s">
        <v>238</v>
      </c>
      <c r="F53" s="10"/>
      <c r="G53" s="10"/>
    </row>
  </sheetData>
  <mergeCells count="13">
    <mergeCell ref="A7:A9"/>
    <mergeCell ref="B7:B9"/>
    <mergeCell ref="C7:G7"/>
    <mergeCell ref="C8:C9"/>
    <mergeCell ref="D8:G8"/>
    <mergeCell ref="A53:B53"/>
    <mergeCell ref="B28:G28"/>
    <mergeCell ref="B29:G29"/>
    <mergeCell ref="B35:G35"/>
    <mergeCell ref="B11:G11"/>
    <mergeCell ref="B12:G12"/>
    <mergeCell ref="B18:G18"/>
    <mergeCell ref="A51:B51"/>
  </mergeCells>
  <phoneticPr fontId="26" type="noConversion"/>
  <hyperlinks>
    <hyperlink ref="B29" r:id="rId1" display="http://zakon5.rada.gov.ua/laws/show/2755-17"/>
    <hyperlink ref="B35" r:id="rId2" display="http://zakon5.rada.gov.ua/laws/show/2755-17"/>
    <hyperlink ref="B12" r:id="rId3" display="http://zakon5.rada.gov.ua/laws/show/2755-17"/>
    <hyperlink ref="B18" r:id="rId4" display="http://zakon5.rada.gov.ua/laws/show/2755-17"/>
  </hyperlinks>
  <pageMargins left="0.7" right="0.7" top="0.75" bottom="0.75" header="0.3" footer="0.3"/>
  <pageSetup paperSize="9" scale="83" orientation="portrait" verticalDpi="0" r:id="rId5"/>
  <headerFooter>
    <oddFooter>&amp;R16</oddFooter>
  </headerFooter>
  <rowBreaks count="3" manualBreakCount="3">
    <brk id="17" max="7" man="1"/>
    <brk id="27" max="7" man="1"/>
    <brk id="3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348"/>
  <sheetViews>
    <sheetView view="pageLayout" zoomScale="115" zoomScaleNormal="100" zoomScaleSheetLayoutView="70" zoomScalePageLayoutView="115" workbookViewId="0">
      <selection activeCell="B124" sqref="B124:E125"/>
    </sheetView>
  </sheetViews>
  <sheetFormatPr defaultRowHeight="15"/>
  <cols>
    <col min="1" max="1" width="4.7109375" customWidth="1"/>
    <col min="3" max="3" width="11.7109375" customWidth="1"/>
    <col min="5" max="5" width="25.7109375" bestFit="1" customWidth="1"/>
    <col min="6" max="6" width="11.85546875" customWidth="1"/>
    <col min="7" max="7" width="18.5703125" style="206" customWidth="1"/>
  </cols>
  <sheetData>
    <row r="2" spans="1:7">
      <c r="D2" t="s">
        <v>5</v>
      </c>
    </row>
    <row r="3" spans="1:7">
      <c r="C3" t="s">
        <v>111</v>
      </c>
    </row>
    <row r="4" spans="1:7">
      <c r="C4" s="440" t="s">
        <v>6</v>
      </c>
      <c r="D4" s="440"/>
      <c r="E4" s="440"/>
      <c r="F4" s="440"/>
    </row>
    <row r="6" spans="1:7" ht="31.5" customHeight="1">
      <c r="A6" s="1" t="s">
        <v>7</v>
      </c>
      <c r="B6" s="410" t="s">
        <v>8</v>
      </c>
      <c r="C6" s="411"/>
      <c r="D6" s="411"/>
      <c r="E6" s="412"/>
      <c r="F6" s="1" t="s">
        <v>9</v>
      </c>
      <c r="G6" s="205" t="s">
        <v>10</v>
      </c>
    </row>
    <row r="7" spans="1:7" ht="27.75" customHeight="1">
      <c r="A7" s="2">
        <v>1</v>
      </c>
      <c r="B7" s="410" t="s">
        <v>11</v>
      </c>
      <c r="C7" s="411"/>
      <c r="D7" s="411"/>
      <c r="E7" s="412"/>
      <c r="F7" s="2" t="s">
        <v>12</v>
      </c>
      <c r="G7" s="208">
        <v>1</v>
      </c>
    </row>
    <row r="8" spans="1:7" ht="31.5" customHeight="1">
      <c r="A8" s="2">
        <v>2</v>
      </c>
      <c r="B8" s="422" t="s">
        <v>13</v>
      </c>
      <c r="C8" s="423"/>
      <c r="D8" s="423"/>
      <c r="E8" s="424"/>
      <c r="F8" s="2" t="s">
        <v>14</v>
      </c>
      <c r="G8" s="208">
        <v>19500</v>
      </c>
    </row>
    <row r="9" spans="1:7" ht="28.5" customHeight="1">
      <c r="A9" s="2">
        <v>3</v>
      </c>
      <c r="B9" s="410" t="s">
        <v>15</v>
      </c>
      <c r="C9" s="411"/>
      <c r="D9" s="411"/>
      <c r="E9" s="412"/>
      <c r="F9" s="2" t="s">
        <v>14</v>
      </c>
      <c r="G9" s="208">
        <v>3632</v>
      </c>
    </row>
    <row r="10" spans="1:7" ht="27.75" customHeight="1">
      <c r="A10" s="2">
        <v>4</v>
      </c>
      <c r="B10" s="410" t="s">
        <v>16</v>
      </c>
      <c r="C10" s="411"/>
      <c r="D10" s="411"/>
      <c r="E10" s="412"/>
      <c r="F10" s="2" t="s">
        <v>14</v>
      </c>
      <c r="G10" s="208">
        <v>3632</v>
      </c>
    </row>
    <row r="11" spans="1:7" ht="30" customHeight="1">
      <c r="A11" s="2">
        <v>5</v>
      </c>
      <c r="B11" s="410" t="s">
        <v>17</v>
      </c>
      <c r="C11" s="411"/>
      <c r="D11" s="411"/>
      <c r="E11" s="412"/>
      <c r="F11" s="2" t="s">
        <v>14</v>
      </c>
      <c r="G11" s="208" t="s">
        <v>212</v>
      </c>
    </row>
    <row r="12" spans="1:7" ht="28.5" customHeight="1">
      <c r="A12" s="2">
        <v>6</v>
      </c>
      <c r="B12" s="410" t="s">
        <v>18</v>
      </c>
      <c r="C12" s="411"/>
      <c r="D12" s="411"/>
      <c r="E12" s="412"/>
      <c r="F12" s="2" t="s">
        <v>12</v>
      </c>
      <c r="G12" s="208">
        <f>G13+G14+G15</f>
        <v>3632</v>
      </c>
    </row>
    <row r="13" spans="1:7">
      <c r="A13" s="2">
        <v>7</v>
      </c>
      <c r="B13" s="413" t="s">
        <v>19</v>
      </c>
      <c r="C13" s="414"/>
      <c r="D13" s="414"/>
      <c r="E13" s="415"/>
      <c r="F13" s="2" t="s">
        <v>12</v>
      </c>
      <c r="G13" s="208">
        <v>3443</v>
      </c>
    </row>
    <row r="14" spans="1:7">
      <c r="A14" s="2">
        <v>8</v>
      </c>
      <c r="B14" s="439" t="s">
        <v>20</v>
      </c>
      <c r="C14" s="439"/>
      <c r="D14" s="439"/>
      <c r="E14" s="439"/>
      <c r="F14" s="2" t="s">
        <v>12</v>
      </c>
      <c r="G14" s="208">
        <v>30</v>
      </c>
    </row>
    <row r="15" spans="1:7">
      <c r="A15" s="2">
        <v>9</v>
      </c>
      <c r="B15" s="439" t="s">
        <v>21</v>
      </c>
      <c r="C15" s="439"/>
      <c r="D15" s="439"/>
      <c r="E15" s="439"/>
      <c r="F15" s="2" t="s">
        <v>12</v>
      </c>
      <c r="G15" s="208">
        <v>159</v>
      </c>
    </row>
    <row r="16" spans="1:7">
      <c r="A16" s="2">
        <v>10</v>
      </c>
      <c r="B16" s="439" t="s">
        <v>22</v>
      </c>
      <c r="C16" s="439"/>
      <c r="D16" s="439"/>
      <c r="E16" s="439"/>
      <c r="F16" s="2" t="s">
        <v>12</v>
      </c>
      <c r="G16" s="208">
        <f>(G9/G8)*100</f>
        <v>18.625641025641027</v>
      </c>
    </row>
    <row r="17" spans="1:7">
      <c r="A17" s="2">
        <v>11</v>
      </c>
      <c r="B17" s="439" t="s">
        <v>24</v>
      </c>
      <c r="C17" s="439"/>
      <c r="D17" s="439"/>
      <c r="E17" s="439"/>
      <c r="F17" s="2" t="s">
        <v>12</v>
      </c>
      <c r="G17" s="208">
        <f>(G10/G9)*100</f>
        <v>100</v>
      </c>
    </row>
    <row r="18" spans="1:7">
      <c r="A18" s="2">
        <v>12</v>
      </c>
      <c r="B18" s="439" t="s">
        <v>25</v>
      </c>
      <c r="C18" s="439"/>
      <c r="D18" s="439"/>
      <c r="E18" s="439"/>
      <c r="F18" s="2" t="s">
        <v>23</v>
      </c>
      <c r="G18" s="208" t="s">
        <v>212</v>
      </c>
    </row>
    <row r="19" spans="1:7" ht="30.75" customHeight="1">
      <c r="A19" s="2">
        <v>13</v>
      </c>
      <c r="B19" s="410" t="s">
        <v>26</v>
      </c>
      <c r="C19" s="411"/>
      <c r="D19" s="411"/>
      <c r="E19" s="412"/>
      <c r="F19" s="2" t="s">
        <v>12</v>
      </c>
      <c r="G19" s="208">
        <v>3619</v>
      </c>
    </row>
    <row r="20" spans="1:7">
      <c r="A20" s="2">
        <v>14</v>
      </c>
      <c r="B20" s="439" t="s">
        <v>27</v>
      </c>
      <c r="C20" s="439"/>
      <c r="D20" s="439"/>
      <c r="E20" s="439"/>
      <c r="F20" s="2" t="s">
        <v>23</v>
      </c>
      <c r="G20" s="208">
        <f>G19/G12*100</f>
        <v>99.642070484581495</v>
      </c>
    </row>
    <row r="21" spans="1:7">
      <c r="A21" s="2">
        <v>15</v>
      </c>
      <c r="B21" s="413" t="s">
        <v>28</v>
      </c>
      <c r="C21" s="414"/>
      <c r="D21" s="414"/>
      <c r="E21" s="415"/>
      <c r="F21" s="2" t="s">
        <v>29</v>
      </c>
      <c r="G21" s="209">
        <v>63</v>
      </c>
    </row>
    <row r="22" spans="1:7">
      <c r="A22" s="2">
        <v>16</v>
      </c>
      <c r="B22" s="413" t="s">
        <v>30</v>
      </c>
      <c r="C22" s="414"/>
      <c r="D22" s="414"/>
      <c r="E22" s="415"/>
      <c r="F22" s="2" t="s">
        <v>29</v>
      </c>
      <c r="G22" s="208">
        <v>8</v>
      </c>
    </row>
    <row r="23" spans="1:7">
      <c r="A23" s="2">
        <v>17</v>
      </c>
      <c r="B23" s="439" t="s">
        <v>31</v>
      </c>
      <c r="C23" s="439"/>
      <c r="D23" s="439"/>
      <c r="E23" s="439"/>
      <c r="F23" s="2" t="s">
        <v>29</v>
      </c>
      <c r="G23" s="208">
        <v>25</v>
      </c>
    </row>
    <row r="24" spans="1:7">
      <c r="A24" s="2">
        <v>18</v>
      </c>
      <c r="B24" s="413" t="s">
        <v>32</v>
      </c>
      <c r="C24" s="414"/>
      <c r="D24" s="414"/>
      <c r="E24" s="415"/>
      <c r="F24" s="2" t="s">
        <v>29</v>
      </c>
      <c r="G24" s="208">
        <v>30</v>
      </c>
    </row>
    <row r="25" spans="1:7">
      <c r="A25" s="2">
        <v>19</v>
      </c>
      <c r="B25" s="413" t="s">
        <v>33</v>
      </c>
      <c r="C25" s="414"/>
      <c r="D25" s="414"/>
      <c r="E25" s="415"/>
      <c r="F25" s="2" t="s">
        <v>29</v>
      </c>
      <c r="G25" s="208" t="s">
        <v>212</v>
      </c>
    </row>
    <row r="26" spans="1:7" ht="30" customHeight="1">
      <c r="A26" s="2">
        <v>20</v>
      </c>
      <c r="B26" s="410" t="s">
        <v>34</v>
      </c>
      <c r="C26" s="411"/>
      <c r="D26" s="411"/>
      <c r="E26" s="412"/>
      <c r="F26" s="2" t="s">
        <v>35</v>
      </c>
      <c r="G26" s="208">
        <f>G12/G21</f>
        <v>57.650793650793652</v>
      </c>
    </row>
    <row r="27" spans="1:7">
      <c r="A27" s="2">
        <v>21</v>
      </c>
      <c r="B27" s="413" t="s">
        <v>36</v>
      </c>
      <c r="C27" s="414"/>
      <c r="D27" s="414"/>
      <c r="E27" s="415"/>
      <c r="F27" s="2" t="s">
        <v>29</v>
      </c>
      <c r="G27" s="208">
        <v>18</v>
      </c>
    </row>
    <row r="28" spans="1:7">
      <c r="A28" s="2">
        <v>22</v>
      </c>
      <c r="B28" s="413" t="s">
        <v>30</v>
      </c>
      <c r="C28" s="414"/>
      <c r="D28" s="414"/>
      <c r="E28" s="415"/>
      <c r="F28" s="2" t="s">
        <v>29</v>
      </c>
      <c r="G28" s="208" t="s">
        <v>212</v>
      </c>
    </row>
    <row r="29" spans="1:7">
      <c r="A29" s="2">
        <v>23</v>
      </c>
      <c r="B29" s="439" t="s">
        <v>31</v>
      </c>
      <c r="C29" s="439"/>
      <c r="D29" s="439"/>
      <c r="E29" s="439"/>
      <c r="F29" s="2" t="s">
        <v>29</v>
      </c>
      <c r="G29" s="208">
        <v>18.399999999999999</v>
      </c>
    </row>
    <row r="30" spans="1:7">
      <c r="A30" s="2">
        <v>24</v>
      </c>
      <c r="B30" s="413" t="s">
        <v>32</v>
      </c>
      <c r="C30" s="414"/>
      <c r="D30" s="414"/>
      <c r="E30" s="415"/>
      <c r="F30" s="2" t="s">
        <v>29</v>
      </c>
      <c r="G30" s="208" t="s">
        <v>212</v>
      </c>
    </row>
    <row r="31" spans="1:7">
      <c r="A31" s="2">
        <v>25</v>
      </c>
      <c r="B31" s="413" t="s">
        <v>33</v>
      </c>
      <c r="C31" s="414"/>
      <c r="D31" s="414"/>
      <c r="E31" s="415"/>
      <c r="F31" s="2" t="s">
        <v>29</v>
      </c>
      <c r="G31" s="208" t="s">
        <v>212</v>
      </c>
    </row>
    <row r="32" spans="1:7">
      <c r="A32" s="2">
        <v>26</v>
      </c>
      <c r="B32" s="413" t="s">
        <v>37</v>
      </c>
      <c r="C32" s="414"/>
      <c r="D32" s="414"/>
      <c r="E32" s="415"/>
      <c r="F32" s="2" t="s">
        <v>23</v>
      </c>
      <c r="G32" s="208">
        <f>G27/G21*100</f>
        <v>28.571428571428569</v>
      </c>
    </row>
    <row r="33" spans="1:7">
      <c r="A33" s="2">
        <v>27</v>
      </c>
      <c r="B33" s="413" t="s">
        <v>38</v>
      </c>
      <c r="C33" s="414"/>
      <c r="D33" s="414"/>
      <c r="E33" s="415"/>
      <c r="F33" s="2" t="s">
        <v>23</v>
      </c>
      <c r="G33" s="208" t="s">
        <v>212</v>
      </c>
    </row>
    <row r="34" spans="1:7">
      <c r="A34" s="2">
        <v>28</v>
      </c>
      <c r="B34" s="413" t="s">
        <v>39</v>
      </c>
      <c r="C34" s="414"/>
      <c r="D34" s="414"/>
      <c r="E34" s="415"/>
      <c r="F34" s="2" t="s">
        <v>23</v>
      </c>
      <c r="G34" s="208">
        <f>G29/G23*100</f>
        <v>73.599999999999994</v>
      </c>
    </row>
    <row r="35" spans="1:7">
      <c r="A35" s="2">
        <v>29</v>
      </c>
      <c r="B35" s="413" t="s">
        <v>40</v>
      </c>
      <c r="C35" s="414"/>
      <c r="D35" s="414"/>
      <c r="E35" s="415"/>
      <c r="F35" s="2" t="s">
        <v>23</v>
      </c>
      <c r="G35" s="208" t="s">
        <v>212</v>
      </c>
    </row>
    <row r="36" spans="1:7">
      <c r="A36" s="2">
        <v>30</v>
      </c>
      <c r="B36" s="413" t="s">
        <v>41</v>
      </c>
      <c r="C36" s="414"/>
      <c r="D36" s="414"/>
      <c r="E36" s="415"/>
      <c r="F36" s="2" t="s">
        <v>23</v>
      </c>
      <c r="G36" s="208" t="s">
        <v>212</v>
      </c>
    </row>
    <row r="37" spans="1:7" ht="29.25" customHeight="1">
      <c r="A37" s="2">
        <v>31</v>
      </c>
      <c r="B37" s="410" t="s">
        <v>42</v>
      </c>
      <c r="C37" s="411"/>
      <c r="D37" s="411"/>
      <c r="E37" s="412"/>
      <c r="F37" s="2" t="s">
        <v>14</v>
      </c>
      <c r="G37" s="208">
        <v>43</v>
      </c>
    </row>
    <row r="38" spans="1:7" ht="27.75" customHeight="1">
      <c r="A38" s="2">
        <v>32</v>
      </c>
      <c r="B38" s="410" t="s">
        <v>43</v>
      </c>
      <c r="C38" s="411"/>
      <c r="D38" s="411"/>
      <c r="E38" s="412"/>
      <c r="F38" s="2" t="s">
        <v>14</v>
      </c>
      <c r="G38" s="208">
        <v>43</v>
      </c>
    </row>
    <row r="39" spans="1:7">
      <c r="A39" s="2">
        <v>33</v>
      </c>
      <c r="B39" s="413" t="s">
        <v>44</v>
      </c>
      <c r="C39" s="414"/>
      <c r="D39" s="414"/>
      <c r="E39" s="415"/>
      <c r="F39" s="2" t="s">
        <v>45</v>
      </c>
      <c r="G39" s="208">
        <f>G38/G12*100</f>
        <v>1.1839207048458149</v>
      </c>
    </row>
    <row r="40" spans="1:7">
      <c r="A40" s="2">
        <v>34</v>
      </c>
      <c r="B40" s="413" t="s">
        <v>46</v>
      </c>
      <c r="C40" s="414"/>
      <c r="D40" s="414"/>
      <c r="E40" s="415"/>
      <c r="F40" s="2" t="s">
        <v>47</v>
      </c>
      <c r="G40" s="208">
        <f>G38/G21</f>
        <v>0.68253968253968256</v>
      </c>
    </row>
    <row r="41" spans="1:7">
      <c r="A41" s="2">
        <v>35</v>
      </c>
      <c r="B41" s="413" t="s">
        <v>48</v>
      </c>
      <c r="C41" s="414"/>
      <c r="D41" s="414"/>
      <c r="E41" s="415"/>
      <c r="F41" s="2" t="s">
        <v>49</v>
      </c>
      <c r="G41" s="208">
        <v>609.9</v>
      </c>
    </row>
    <row r="42" spans="1:7">
      <c r="A42" s="2">
        <v>36</v>
      </c>
      <c r="B42" s="413" t="s">
        <v>50</v>
      </c>
      <c r="C42" s="414"/>
      <c r="D42" s="414"/>
      <c r="E42" s="415"/>
      <c r="F42" s="2" t="s">
        <v>49</v>
      </c>
      <c r="G42" s="208" t="s">
        <v>212</v>
      </c>
    </row>
    <row r="43" spans="1:7" s="88" customFormat="1">
      <c r="A43" s="87">
        <v>37</v>
      </c>
      <c r="B43" s="430" t="s">
        <v>51</v>
      </c>
      <c r="C43" s="431"/>
      <c r="D43" s="431"/>
      <c r="E43" s="432"/>
      <c r="F43" s="87" t="s">
        <v>52</v>
      </c>
      <c r="G43" s="209">
        <v>1.67</v>
      </c>
    </row>
    <row r="44" spans="1:7">
      <c r="A44" s="2">
        <v>38</v>
      </c>
      <c r="B44" s="413" t="s">
        <v>53</v>
      </c>
      <c r="C44" s="414"/>
      <c r="D44" s="414"/>
      <c r="E44" s="415"/>
      <c r="F44" s="2" t="s">
        <v>49</v>
      </c>
      <c r="G44" s="208">
        <v>609.9</v>
      </c>
    </row>
    <row r="45" spans="1:7">
      <c r="A45" s="2">
        <v>39</v>
      </c>
      <c r="B45" s="413" t="s">
        <v>54</v>
      </c>
      <c r="C45" s="414"/>
      <c r="D45" s="414"/>
      <c r="E45" s="415"/>
      <c r="F45" s="2" t="s">
        <v>49</v>
      </c>
      <c r="G45" s="208">
        <v>609.9</v>
      </c>
    </row>
    <row r="46" spans="1:7">
      <c r="A46" s="2">
        <v>40</v>
      </c>
      <c r="B46" s="413" t="s">
        <v>55</v>
      </c>
      <c r="C46" s="414"/>
      <c r="D46" s="414"/>
      <c r="E46" s="415"/>
      <c r="F46" s="2" t="s">
        <v>49</v>
      </c>
      <c r="G46" s="208" t="s">
        <v>212</v>
      </c>
    </row>
    <row r="47" spans="1:7" ht="29.25" customHeight="1">
      <c r="A47" s="2">
        <v>41</v>
      </c>
      <c r="B47" s="410" t="s">
        <v>56</v>
      </c>
      <c r="C47" s="411"/>
      <c r="D47" s="411"/>
      <c r="E47" s="412"/>
      <c r="F47" s="2" t="s">
        <v>52</v>
      </c>
      <c r="G47" s="208">
        <v>1.67</v>
      </c>
    </row>
    <row r="48" spans="1:7">
      <c r="A48" s="2">
        <v>42</v>
      </c>
      <c r="B48" s="413" t="s">
        <v>57</v>
      </c>
      <c r="C48" s="414"/>
      <c r="D48" s="414"/>
      <c r="E48" s="415"/>
      <c r="F48" s="2" t="s">
        <v>49</v>
      </c>
      <c r="G48" s="208">
        <f>G41-G44</f>
        <v>0</v>
      </c>
    </row>
    <row r="49" spans="1:7">
      <c r="A49" s="2">
        <v>43</v>
      </c>
      <c r="B49" s="413" t="s">
        <v>58</v>
      </c>
      <c r="C49" s="414"/>
      <c r="D49" s="414"/>
      <c r="E49" s="415"/>
      <c r="F49" s="2" t="s">
        <v>23</v>
      </c>
      <c r="G49" s="208">
        <f>G48/G41*100</f>
        <v>0</v>
      </c>
    </row>
    <row r="50" spans="1:7" ht="30" customHeight="1">
      <c r="A50" s="2">
        <v>44</v>
      </c>
      <c r="B50" s="410" t="s">
        <v>59</v>
      </c>
      <c r="C50" s="411"/>
      <c r="D50" s="411"/>
      <c r="E50" s="412"/>
      <c r="F50" s="2" t="s">
        <v>49</v>
      </c>
      <c r="G50" s="208">
        <f>G41-G45</f>
        <v>0</v>
      </c>
    </row>
    <row r="51" spans="1:7">
      <c r="A51" s="2">
        <v>45</v>
      </c>
      <c r="B51" s="413" t="s">
        <v>60</v>
      </c>
      <c r="C51" s="414"/>
      <c r="D51" s="414"/>
      <c r="E51" s="415"/>
      <c r="F51" s="2" t="s">
        <v>23</v>
      </c>
      <c r="G51" s="208">
        <f>G50/G41*100</f>
        <v>0</v>
      </c>
    </row>
    <row r="52" spans="1:7" ht="29.25" customHeight="1">
      <c r="A52" s="2">
        <v>46</v>
      </c>
      <c r="B52" s="410" t="s">
        <v>61</v>
      </c>
      <c r="C52" s="411"/>
      <c r="D52" s="411"/>
      <c r="E52" s="412"/>
      <c r="F52" s="2" t="s">
        <v>49</v>
      </c>
      <c r="G52" s="208">
        <v>0</v>
      </c>
    </row>
    <row r="53" spans="1:7">
      <c r="A53" s="2">
        <v>47</v>
      </c>
      <c r="B53" s="413" t="s">
        <v>62</v>
      </c>
      <c r="C53" s="414"/>
      <c r="D53" s="414"/>
      <c r="E53" s="415"/>
      <c r="F53" s="2" t="s">
        <v>23</v>
      </c>
      <c r="G53" s="208">
        <v>0</v>
      </c>
    </row>
    <row r="54" spans="1:7" ht="30" customHeight="1">
      <c r="A54" s="2">
        <v>48</v>
      </c>
      <c r="B54" s="422" t="s">
        <v>63</v>
      </c>
      <c r="C54" s="423"/>
      <c r="D54" s="423"/>
      <c r="E54" s="424"/>
      <c r="F54" s="2" t="s">
        <v>49</v>
      </c>
      <c r="G54" s="208">
        <v>609.9</v>
      </c>
    </row>
    <row r="55" spans="1:7">
      <c r="A55" s="2">
        <v>49</v>
      </c>
      <c r="B55" s="430" t="s">
        <v>64</v>
      </c>
      <c r="C55" s="431"/>
      <c r="D55" s="431"/>
      <c r="E55" s="432"/>
      <c r="F55" s="2" t="s">
        <v>49</v>
      </c>
      <c r="G55" s="208"/>
    </row>
    <row r="56" spans="1:7">
      <c r="A56" s="2">
        <v>50</v>
      </c>
      <c r="B56" s="430" t="s">
        <v>65</v>
      </c>
      <c r="C56" s="431"/>
      <c r="D56" s="431"/>
      <c r="E56" s="432"/>
      <c r="F56" s="2" t="s">
        <v>12</v>
      </c>
      <c r="G56" s="208">
        <v>730</v>
      </c>
    </row>
    <row r="57" spans="1:7">
      <c r="A57" s="2">
        <v>51</v>
      </c>
      <c r="B57" s="413" t="s">
        <v>66</v>
      </c>
      <c r="C57" s="414"/>
      <c r="D57" s="414"/>
      <c r="E57" s="415"/>
      <c r="F57" s="2" t="s">
        <v>35</v>
      </c>
      <c r="G57" s="208">
        <f>G56/G21</f>
        <v>11.587301587301587</v>
      </c>
    </row>
    <row r="58" spans="1:7">
      <c r="A58" s="2">
        <v>52</v>
      </c>
      <c r="B58" s="430" t="s">
        <v>67</v>
      </c>
      <c r="C58" s="431"/>
      <c r="D58" s="431"/>
      <c r="E58" s="432"/>
      <c r="F58" s="2" t="s">
        <v>68</v>
      </c>
      <c r="G58" s="208">
        <v>27</v>
      </c>
    </row>
    <row r="59" spans="1:7">
      <c r="A59" s="2">
        <v>53</v>
      </c>
      <c r="B59" s="413" t="s">
        <v>69</v>
      </c>
      <c r="C59" s="414"/>
      <c r="D59" s="414"/>
      <c r="E59" s="415"/>
      <c r="F59" s="2" t="s">
        <v>70</v>
      </c>
      <c r="G59" s="208">
        <f>G58/G21</f>
        <v>0.42857142857142855</v>
      </c>
    </row>
    <row r="60" spans="1:7" ht="30.75" customHeight="1">
      <c r="A60" s="2">
        <v>54</v>
      </c>
      <c r="B60" s="410" t="s">
        <v>71</v>
      </c>
      <c r="C60" s="411"/>
      <c r="D60" s="411"/>
      <c r="E60" s="412"/>
      <c r="F60" s="2" t="s">
        <v>72</v>
      </c>
      <c r="G60" s="208">
        <f>G41/G9*1000000/365</f>
        <v>460.06577756321281</v>
      </c>
    </row>
    <row r="61" spans="1:7" ht="28.5" customHeight="1">
      <c r="A61" s="2">
        <v>55</v>
      </c>
      <c r="B61" s="410" t="s">
        <v>73</v>
      </c>
      <c r="C61" s="411"/>
      <c r="D61" s="411"/>
      <c r="E61" s="412"/>
      <c r="F61" s="2" t="s">
        <v>72</v>
      </c>
      <c r="G61" s="208">
        <f>G45/G9*1000000/365</f>
        <v>460.06577756321281</v>
      </c>
    </row>
    <row r="62" spans="1:7">
      <c r="A62" s="2">
        <v>56</v>
      </c>
      <c r="B62" s="413" t="s">
        <v>74</v>
      </c>
      <c r="C62" s="414"/>
      <c r="D62" s="414"/>
      <c r="E62" s="415"/>
      <c r="F62" s="2" t="s">
        <v>12</v>
      </c>
      <c r="G62" s="208">
        <v>4</v>
      </c>
    </row>
    <row r="63" spans="1:7">
      <c r="A63" s="2">
        <v>57</v>
      </c>
      <c r="B63" s="413" t="s">
        <v>75</v>
      </c>
      <c r="C63" s="414"/>
      <c r="D63" s="414"/>
      <c r="E63" s="415"/>
      <c r="F63" s="2" t="s">
        <v>12</v>
      </c>
      <c r="G63" s="208">
        <v>1</v>
      </c>
    </row>
    <row r="64" spans="1:7" ht="30.75" customHeight="1">
      <c r="A64" s="2">
        <v>58</v>
      </c>
      <c r="B64" s="410" t="s">
        <v>76</v>
      </c>
      <c r="C64" s="411"/>
      <c r="D64" s="411"/>
      <c r="E64" s="412"/>
      <c r="F64" s="2" t="s">
        <v>12</v>
      </c>
      <c r="G64" s="208">
        <v>8</v>
      </c>
    </row>
    <row r="65" spans="1:7" ht="27.75" customHeight="1">
      <c r="A65" s="2">
        <v>59</v>
      </c>
      <c r="B65" s="410" t="s">
        <v>77</v>
      </c>
      <c r="C65" s="411"/>
      <c r="D65" s="411"/>
      <c r="E65" s="412"/>
      <c r="F65" s="2" t="s">
        <v>12</v>
      </c>
      <c r="G65" s="208">
        <v>4</v>
      </c>
    </row>
    <row r="66" spans="1:7" ht="30" customHeight="1">
      <c r="A66" s="2">
        <v>60</v>
      </c>
      <c r="B66" s="410" t="s">
        <v>78</v>
      </c>
      <c r="C66" s="411"/>
      <c r="D66" s="411"/>
      <c r="E66" s="412"/>
      <c r="F66" s="2" t="s">
        <v>12</v>
      </c>
      <c r="G66" s="208" t="s">
        <v>212</v>
      </c>
    </row>
    <row r="67" spans="1:7">
      <c r="A67" s="2">
        <v>61</v>
      </c>
      <c r="B67" s="413" t="s">
        <v>79</v>
      </c>
      <c r="C67" s="414"/>
      <c r="D67" s="414"/>
      <c r="E67" s="415"/>
      <c r="F67" s="2" t="s">
        <v>12</v>
      </c>
      <c r="G67" s="208" t="s">
        <v>212</v>
      </c>
    </row>
    <row r="68" spans="1:7">
      <c r="A68" s="2">
        <v>62</v>
      </c>
      <c r="B68" s="413" t="s">
        <v>80</v>
      </c>
      <c r="C68" s="414"/>
      <c r="D68" s="414"/>
      <c r="E68" s="415"/>
      <c r="F68" s="2" t="s">
        <v>12</v>
      </c>
      <c r="G68" s="208" t="s">
        <v>212</v>
      </c>
    </row>
    <row r="69" spans="1:7">
      <c r="A69" s="2">
        <v>63</v>
      </c>
      <c r="B69" s="413" t="s">
        <v>81</v>
      </c>
      <c r="C69" s="414"/>
      <c r="D69" s="414"/>
      <c r="E69" s="415"/>
      <c r="F69" s="2" t="s">
        <v>12</v>
      </c>
      <c r="G69" s="208" t="s">
        <v>212</v>
      </c>
    </row>
    <row r="70" spans="1:7" ht="30" customHeight="1">
      <c r="A70" s="2">
        <v>64</v>
      </c>
      <c r="B70" s="410" t="s">
        <v>82</v>
      </c>
      <c r="C70" s="411"/>
      <c r="D70" s="411"/>
      <c r="E70" s="412"/>
      <c r="F70" s="2" t="s">
        <v>12</v>
      </c>
      <c r="G70" s="208" t="s">
        <v>212</v>
      </c>
    </row>
    <row r="71" spans="1:7">
      <c r="A71" s="2">
        <v>65</v>
      </c>
      <c r="B71" s="413" t="s">
        <v>83</v>
      </c>
      <c r="C71" s="414"/>
      <c r="D71" s="414"/>
      <c r="E71" s="415"/>
      <c r="F71" s="2" t="s">
        <v>12</v>
      </c>
      <c r="G71" s="208">
        <v>1</v>
      </c>
    </row>
    <row r="72" spans="1:7">
      <c r="A72" s="2">
        <v>66</v>
      </c>
      <c r="B72" s="413" t="s">
        <v>84</v>
      </c>
      <c r="C72" s="414"/>
      <c r="D72" s="414"/>
      <c r="E72" s="415"/>
      <c r="F72" s="2" t="s">
        <v>12</v>
      </c>
      <c r="G72" s="208">
        <v>1</v>
      </c>
    </row>
    <row r="73" spans="1:7" ht="32.25" customHeight="1">
      <c r="A73" s="2">
        <v>67</v>
      </c>
      <c r="B73" s="410" t="s">
        <v>85</v>
      </c>
      <c r="C73" s="411"/>
      <c r="D73" s="411"/>
      <c r="E73" s="412"/>
      <c r="F73" s="2" t="s">
        <v>12</v>
      </c>
      <c r="G73" s="208">
        <v>2</v>
      </c>
    </row>
    <row r="74" spans="1:7" s="88" customFormat="1">
      <c r="A74" s="87">
        <v>68</v>
      </c>
      <c r="B74" s="430" t="s">
        <v>86</v>
      </c>
      <c r="C74" s="431"/>
      <c r="D74" s="431"/>
      <c r="E74" s="432"/>
      <c r="F74" s="87" t="s">
        <v>52</v>
      </c>
      <c r="G74" s="209">
        <v>7</v>
      </c>
    </row>
    <row r="75" spans="1:7" ht="27" customHeight="1">
      <c r="A75" s="2">
        <v>69</v>
      </c>
      <c r="B75" s="410" t="s">
        <v>87</v>
      </c>
      <c r="C75" s="411"/>
      <c r="D75" s="411"/>
      <c r="E75" s="412"/>
      <c r="F75" s="2" t="s">
        <v>52</v>
      </c>
      <c r="G75" s="208">
        <v>2.6</v>
      </c>
    </row>
    <row r="76" spans="1:7">
      <c r="A76" s="2">
        <v>70</v>
      </c>
      <c r="B76" s="413" t="s">
        <v>88</v>
      </c>
      <c r="C76" s="414"/>
      <c r="D76" s="414"/>
      <c r="E76" s="415"/>
      <c r="F76" s="2" t="s">
        <v>52</v>
      </c>
      <c r="G76" s="208">
        <v>69</v>
      </c>
    </row>
    <row r="77" spans="1:7">
      <c r="A77" s="2">
        <v>71</v>
      </c>
      <c r="B77" s="413" t="s">
        <v>89</v>
      </c>
      <c r="C77" s="414"/>
      <c r="D77" s="414"/>
      <c r="E77" s="415"/>
      <c r="F77" s="2" t="s">
        <v>23</v>
      </c>
      <c r="G77" s="208">
        <f>G41/365/G74*100</f>
        <v>23.870841487279844</v>
      </c>
    </row>
    <row r="78" spans="1:7">
      <c r="A78" s="2">
        <v>72</v>
      </c>
      <c r="B78" s="413" t="s">
        <v>90</v>
      </c>
      <c r="C78" s="414"/>
      <c r="D78" s="414"/>
      <c r="E78" s="415"/>
      <c r="F78" s="2" t="s">
        <v>23</v>
      </c>
      <c r="G78" s="208">
        <f>G44/365/G76*100</f>
        <v>2.4216795711733172</v>
      </c>
    </row>
    <row r="79" spans="1:7" ht="28.5" customHeight="1">
      <c r="A79" s="2">
        <v>73</v>
      </c>
      <c r="B79" s="422" t="s">
        <v>91</v>
      </c>
      <c r="C79" s="423"/>
      <c r="D79" s="423"/>
      <c r="E79" s="424"/>
      <c r="F79" s="2" t="s">
        <v>92</v>
      </c>
      <c r="G79" s="208">
        <v>924.3</v>
      </c>
    </row>
    <row r="80" spans="1:7" ht="27.75" customHeight="1">
      <c r="A80" s="2">
        <v>74</v>
      </c>
      <c r="B80" s="422" t="s">
        <v>93</v>
      </c>
      <c r="C80" s="423"/>
      <c r="D80" s="423"/>
      <c r="E80" s="424"/>
      <c r="F80" s="2" t="s">
        <v>92</v>
      </c>
      <c r="G80" s="208">
        <v>492.2</v>
      </c>
    </row>
    <row r="81" spans="1:7" ht="30" customHeight="1">
      <c r="A81" s="2">
        <v>75</v>
      </c>
      <c r="B81" s="410" t="s">
        <v>94</v>
      </c>
      <c r="C81" s="411"/>
      <c r="D81" s="411"/>
      <c r="E81" s="412"/>
      <c r="F81" s="2" t="s">
        <v>95</v>
      </c>
      <c r="G81" s="208">
        <f>G80/G79*100</f>
        <v>53.251108947311479</v>
      </c>
    </row>
    <row r="82" spans="1:7" ht="28.5" customHeight="1">
      <c r="A82" s="2">
        <v>76</v>
      </c>
      <c r="B82" s="422" t="s">
        <v>96</v>
      </c>
      <c r="C82" s="423"/>
      <c r="D82" s="423"/>
      <c r="E82" s="424"/>
      <c r="F82" s="2" t="s">
        <v>92</v>
      </c>
      <c r="G82" s="208">
        <v>924.3</v>
      </c>
    </row>
    <row r="83" spans="1:7" ht="29.25" customHeight="1">
      <c r="A83" s="2">
        <v>77</v>
      </c>
      <c r="B83" s="410" t="s">
        <v>97</v>
      </c>
      <c r="C83" s="411"/>
      <c r="D83" s="411"/>
      <c r="E83" s="412"/>
      <c r="F83" s="2" t="s">
        <v>95</v>
      </c>
      <c r="G83" s="208">
        <f>G82/G79*100</f>
        <v>100</v>
      </c>
    </row>
    <row r="84" spans="1:7">
      <c r="A84" s="2">
        <v>78</v>
      </c>
      <c r="B84" s="430" t="s">
        <v>98</v>
      </c>
      <c r="C84" s="431"/>
      <c r="D84" s="431"/>
      <c r="E84" s="432"/>
      <c r="F84" s="2" t="s">
        <v>99</v>
      </c>
      <c r="G84" s="208">
        <v>707.3</v>
      </c>
    </row>
    <row r="85" spans="1:7" ht="29.25" customHeight="1">
      <c r="A85" s="2">
        <v>79</v>
      </c>
      <c r="B85" s="410" t="s">
        <v>100</v>
      </c>
      <c r="C85" s="411"/>
      <c r="D85" s="411"/>
      <c r="E85" s="412"/>
      <c r="F85" s="2" t="s">
        <v>95</v>
      </c>
      <c r="G85" s="208">
        <f>G79/G41</f>
        <v>1.515494343334973</v>
      </c>
    </row>
    <row r="86" spans="1:7">
      <c r="A86" s="2">
        <v>80</v>
      </c>
      <c r="B86" s="430" t="s">
        <v>101</v>
      </c>
      <c r="C86" s="431"/>
      <c r="D86" s="431"/>
      <c r="E86" s="432"/>
      <c r="F86" s="2" t="s">
        <v>99</v>
      </c>
      <c r="G86" s="208">
        <v>1564</v>
      </c>
    </row>
    <row r="87" spans="1:7">
      <c r="A87" s="2">
        <v>81</v>
      </c>
      <c r="B87" s="413" t="s">
        <v>102</v>
      </c>
      <c r="C87" s="414"/>
      <c r="D87" s="414"/>
      <c r="E87" s="415"/>
      <c r="F87" s="2" t="s">
        <v>103</v>
      </c>
      <c r="G87" s="208">
        <f>(G86*1000)/(G54*1000)</f>
        <v>2.5643548122643058</v>
      </c>
    </row>
    <row r="88" spans="1:7">
      <c r="A88" s="2">
        <v>82</v>
      </c>
      <c r="B88" s="430" t="s">
        <v>104</v>
      </c>
      <c r="C88" s="431"/>
      <c r="D88" s="431"/>
      <c r="E88" s="432"/>
      <c r="F88" s="2" t="s">
        <v>105</v>
      </c>
      <c r="G88" s="208">
        <v>1471.2</v>
      </c>
    </row>
    <row r="89" spans="1:7">
      <c r="A89" s="2">
        <v>83</v>
      </c>
      <c r="B89" s="413" t="s">
        <v>106</v>
      </c>
      <c r="C89" s="414"/>
      <c r="D89" s="414"/>
      <c r="E89" s="415"/>
      <c r="F89" s="2" t="s">
        <v>23</v>
      </c>
      <c r="G89" s="208">
        <f>G88/G86*100</f>
        <v>94.066496163682871</v>
      </c>
    </row>
    <row r="90" spans="1:7" ht="28.5" customHeight="1">
      <c r="A90" s="2">
        <v>84</v>
      </c>
      <c r="B90" s="410" t="s">
        <v>107</v>
      </c>
      <c r="C90" s="411"/>
      <c r="D90" s="411"/>
      <c r="E90" s="412"/>
      <c r="F90" s="2" t="s">
        <v>23</v>
      </c>
      <c r="G90" s="208">
        <f>G84/G86*100</f>
        <v>45.223785166240404</v>
      </c>
    </row>
    <row r="91" spans="1:7">
      <c r="A91" s="2">
        <v>85</v>
      </c>
      <c r="B91" s="430" t="s">
        <v>108</v>
      </c>
      <c r="C91" s="431"/>
      <c r="D91" s="431"/>
      <c r="E91" s="432"/>
      <c r="F91" s="2" t="s">
        <v>99</v>
      </c>
      <c r="G91" s="208">
        <v>363.3</v>
      </c>
    </row>
    <row r="92" spans="1:7" ht="30" customHeight="1">
      <c r="A92" s="2">
        <v>86</v>
      </c>
      <c r="B92" s="422" t="s">
        <v>109</v>
      </c>
      <c r="C92" s="423"/>
      <c r="D92" s="423"/>
      <c r="E92" s="424"/>
      <c r="F92" s="2" t="s">
        <v>99</v>
      </c>
      <c r="G92" s="208" t="s">
        <v>212</v>
      </c>
    </row>
    <row r="93" spans="1:7" ht="27.75" customHeight="1" thickBot="1">
      <c r="A93" s="197">
        <v>87</v>
      </c>
      <c r="B93" s="436" t="s">
        <v>110</v>
      </c>
      <c r="C93" s="437"/>
      <c r="D93" s="437"/>
      <c r="E93" s="438"/>
      <c r="F93" s="197" t="s">
        <v>23</v>
      </c>
      <c r="G93" s="210">
        <f>G91/G86*100</f>
        <v>23.228900255754475</v>
      </c>
    </row>
    <row r="94" spans="1:7" ht="34.5" customHeight="1" thickBot="1">
      <c r="A94" s="199" t="s">
        <v>7</v>
      </c>
      <c r="B94" s="433" t="s">
        <v>466</v>
      </c>
      <c r="C94" s="434"/>
      <c r="D94" s="434"/>
      <c r="E94" s="435"/>
      <c r="F94" s="200" t="s">
        <v>9</v>
      </c>
      <c r="G94" s="211" t="s">
        <v>10</v>
      </c>
    </row>
    <row r="95" spans="1:7">
      <c r="A95" s="198">
        <v>1</v>
      </c>
      <c r="B95" s="427" t="s">
        <v>11</v>
      </c>
      <c r="C95" s="428"/>
      <c r="D95" s="428"/>
      <c r="E95" s="429"/>
      <c r="F95" s="198" t="s">
        <v>12</v>
      </c>
      <c r="G95" s="212">
        <v>1</v>
      </c>
    </row>
    <row r="96" spans="1:7" ht="31.5" customHeight="1">
      <c r="A96" s="2">
        <v>2</v>
      </c>
      <c r="B96" s="410" t="s">
        <v>13</v>
      </c>
      <c r="C96" s="411"/>
      <c r="D96" s="411"/>
      <c r="E96" s="412"/>
      <c r="F96" s="2" t="s">
        <v>14</v>
      </c>
      <c r="G96" s="208">
        <v>19500</v>
      </c>
    </row>
    <row r="97" spans="1:7" ht="29.25" customHeight="1">
      <c r="A97" s="2">
        <v>3</v>
      </c>
      <c r="B97" s="410" t="s">
        <v>15</v>
      </c>
      <c r="C97" s="411"/>
      <c r="D97" s="411"/>
      <c r="E97" s="412"/>
      <c r="F97" s="2" t="s">
        <v>14</v>
      </c>
      <c r="G97" s="208">
        <v>18230</v>
      </c>
    </row>
    <row r="98" spans="1:7">
      <c r="A98" s="2">
        <v>4</v>
      </c>
      <c r="B98" s="413" t="s">
        <v>16</v>
      </c>
      <c r="C98" s="414"/>
      <c r="D98" s="414"/>
      <c r="E98" s="415"/>
      <c r="F98" s="2" t="s">
        <v>14</v>
      </c>
      <c r="G98" s="208">
        <v>18215</v>
      </c>
    </row>
    <row r="99" spans="1:7">
      <c r="A99" s="2">
        <v>5</v>
      </c>
      <c r="B99" s="413" t="s">
        <v>467</v>
      </c>
      <c r="C99" s="414"/>
      <c r="D99" s="414"/>
      <c r="E99" s="415"/>
      <c r="F99" s="2" t="s">
        <v>14</v>
      </c>
      <c r="G99" s="208">
        <v>15</v>
      </c>
    </row>
    <row r="100" spans="1:7" ht="28.5" customHeight="1">
      <c r="A100" s="2">
        <v>6</v>
      </c>
      <c r="B100" s="410" t="s">
        <v>468</v>
      </c>
      <c r="C100" s="411"/>
      <c r="D100" s="411"/>
      <c r="E100" s="412"/>
      <c r="F100" s="2" t="s">
        <v>14</v>
      </c>
      <c r="G100" s="208" t="s">
        <v>376</v>
      </c>
    </row>
    <row r="101" spans="1:7" ht="28.5" customHeight="1">
      <c r="A101" s="2">
        <v>7</v>
      </c>
      <c r="B101" s="410" t="s">
        <v>469</v>
      </c>
      <c r="C101" s="411"/>
      <c r="D101" s="411"/>
      <c r="E101" s="412"/>
      <c r="F101" s="2" t="s">
        <v>14</v>
      </c>
      <c r="G101" s="208" t="s">
        <v>376</v>
      </c>
    </row>
    <row r="102" spans="1:7">
      <c r="A102" s="2">
        <v>8</v>
      </c>
      <c r="B102" s="413" t="s">
        <v>470</v>
      </c>
      <c r="C102" s="414"/>
      <c r="D102" s="414"/>
      <c r="E102" s="415"/>
      <c r="F102" s="2" t="s">
        <v>12</v>
      </c>
      <c r="G102" s="208" t="s">
        <v>376</v>
      </c>
    </row>
    <row r="103" spans="1:7" ht="28.5" customHeight="1">
      <c r="A103" s="2">
        <v>9</v>
      </c>
      <c r="B103" s="410" t="s">
        <v>471</v>
      </c>
      <c r="C103" s="411"/>
      <c r="D103" s="411"/>
      <c r="E103" s="412"/>
      <c r="F103" s="2" t="s">
        <v>23</v>
      </c>
      <c r="G103" s="208" t="s">
        <v>376</v>
      </c>
    </row>
    <row r="104" spans="1:7">
      <c r="A104" s="2">
        <v>10</v>
      </c>
      <c r="B104" s="413" t="s">
        <v>472</v>
      </c>
      <c r="C104" s="414"/>
      <c r="D104" s="414"/>
      <c r="E104" s="415"/>
      <c r="F104" s="2" t="s">
        <v>12</v>
      </c>
      <c r="G104" s="208">
        <v>8181</v>
      </c>
    </row>
    <row r="105" spans="1:7">
      <c r="A105" s="2">
        <v>11</v>
      </c>
      <c r="B105" s="413" t="s">
        <v>19</v>
      </c>
      <c r="C105" s="414"/>
      <c r="D105" s="414"/>
      <c r="E105" s="415"/>
      <c r="F105" s="2" t="s">
        <v>12</v>
      </c>
      <c r="G105" s="208">
        <v>7926</v>
      </c>
    </row>
    <row r="106" spans="1:7">
      <c r="A106" s="2">
        <v>12</v>
      </c>
      <c r="B106" s="413" t="s">
        <v>20</v>
      </c>
      <c r="C106" s="414"/>
      <c r="D106" s="414"/>
      <c r="E106" s="415"/>
      <c r="F106" s="2" t="s">
        <v>12</v>
      </c>
      <c r="G106" s="208">
        <v>32</v>
      </c>
    </row>
    <row r="107" spans="1:7">
      <c r="A107" s="2">
        <v>13</v>
      </c>
      <c r="B107" s="413" t="s">
        <v>21</v>
      </c>
      <c r="C107" s="414"/>
      <c r="D107" s="414"/>
      <c r="E107" s="415"/>
      <c r="F107" s="2" t="s">
        <v>12</v>
      </c>
      <c r="G107" s="208">
        <v>223</v>
      </c>
    </row>
    <row r="108" spans="1:7">
      <c r="A108" s="2">
        <v>14</v>
      </c>
      <c r="B108" s="413" t="s">
        <v>22</v>
      </c>
      <c r="C108" s="414"/>
      <c r="D108" s="414"/>
      <c r="E108" s="415"/>
      <c r="F108" s="2" t="s">
        <v>23</v>
      </c>
      <c r="G108" s="208">
        <v>93</v>
      </c>
    </row>
    <row r="109" spans="1:7">
      <c r="A109" s="2">
        <v>15</v>
      </c>
      <c r="B109" s="413" t="s">
        <v>24</v>
      </c>
      <c r="C109" s="414"/>
      <c r="D109" s="414"/>
      <c r="E109" s="415"/>
      <c r="F109" s="2" t="s">
        <v>23</v>
      </c>
      <c r="G109" s="208">
        <v>99</v>
      </c>
    </row>
    <row r="110" spans="1:7">
      <c r="A110" s="2">
        <v>16</v>
      </c>
      <c r="B110" s="413" t="s">
        <v>473</v>
      </c>
      <c r="C110" s="414"/>
      <c r="D110" s="414"/>
      <c r="E110" s="415"/>
      <c r="F110" s="2" t="s">
        <v>23</v>
      </c>
      <c r="G110" s="208">
        <v>8.2000000000000003E-2</v>
      </c>
    </row>
    <row r="111" spans="1:7" ht="30.75" customHeight="1">
      <c r="A111" s="2">
        <v>17</v>
      </c>
      <c r="B111" s="410" t="s">
        <v>474</v>
      </c>
      <c r="C111" s="411"/>
      <c r="D111" s="411"/>
      <c r="E111" s="412"/>
      <c r="F111" s="2" t="s">
        <v>12</v>
      </c>
      <c r="G111" s="208">
        <v>7612</v>
      </c>
    </row>
    <row r="112" spans="1:7">
      <c r="A112" s="2">
        <v>18</v>
      </c>
      <c r="B112" s="413" t="s">
        <v>19</v>
      </c>
      <c r="C112" s="414"/>
      <c r="D112" s="414"/>
      <c r="E112" s="415"/>
      <c r="F112" s="2" t="s">
        <v>12</v>
      </c>
      <c r="G112" s="208">
        <v>7357</v>
      </c>
    </row>
    <row r="113" spans="1:7">
      <c r="A113" s="2">
        <v>19</v>
      </c>
      <c r="B113" s="413" t="s">
        <v>20</v>
      </c>
      <c r="C113" s="414"/>
      <c r="D113" s="414"/>
      <c r="E113" s="415"/>
      <c r="F113" s="2" t="s">
        <v>12</v>
      </c>
      <c r="G113" s="208">
        <v>32</v>
      </c>
    </row>
    <row r="114" spans="1:7">
      <c r="A114" s="2">
        <v>20</v>
      </c>
      <c r="B114" s="413" t="s">
        <v>21</v>
      </c>
      <c r="C114" s="414"/>
      <c r="D114" s="414"/>
      <c r="E114" s="415"/>
      <c r="F114" s="2" t="s">
        <v>12</v>
      </c>
      <c r="G114" s="208">
        <v>223</v>
      </c>
    </row>
    <row r="115" spans="1:7">
      <c r="A115" s="2">
        <v>21</v>
      </c>
      <c r="B115" s="413" t="s">
        <v>475</v>
      </c>
      <c r="C115" s="414"/>
      <c r="D115" s="414"/>
      <c r="E115" s="415"/>
      <c r="F115" s="2" t="s">
        <v>23</v>
      </c>
      <c r="G115" s="208">
        <v>93</v>
      </c>
    </row>
    <row r="116" spans="1:7">
      <c r="A116" s="2">
        <v>22</v>
      </c>
      <c r="B116" s="413" t="s">
        <v>476</v>
      </c>
      <c r="C116" s="414"/>
      <c r="D116" s="414"/>
      <c r="E116" s="415"/>
      <c r="F116" s="2" t="s">
        <v>23</v>
      </c>
      <c r="G116" s="208">
        <v>92</v>
      </c>
    </row>
    <row r="117" spans="1:7">
      <c r="A117" s="2">
        <v>23</v>
      </c>
      <c r="B117" s="413" t="s">
        <v>477</v>
      </c>
      <c r="C117" s="414"/>
      <c r="D117" s="414"/>
      <c r="E117" s="415"/>
      <c r="F117" s="2" t="s">
        <v>23</v>
      </c>
      <c r="G117" s="208">
        <v>100</v>
      </c>
    </row>
    <row r="118" spans="1:7">
      <c r="A118" s="2">
        <v>24</v>
      </c>
      <c r="B118" s="413" t="s">
        <v>478</v>
      </c>
      <c r="C118" s="414"/>
      <c r="D118" s="414"/>
      <c r="E118" s="415"/>
      <c r="F118" s="2" t="s">
        <v>23</v>
      </c>
      <c r="G118" s="208">
        <v>100</v>
      </c>
    </row>
    <row r="119" spans="1:7">
      <c r="A119" s="2">
        <v>25</v>
      </c>
      <c r="B119" s="413" t="s">
        <v>479</v>
      </c>
      <c r="C119" s="414"/>
      <c r="D119" s="414"/>
      <c r="E119" s="415"/>
      <c r="F119" s="2" t="s">
        <v>29</v>
      </c>
      <c r="G119" s="208">
        <v>91.563999999999993</v>
      </c>
    </row>
    <row r="120" spans="1:7">
      <c r="A120" s="2">
        <v>26</v>
      </c>
      <c r="B120" s="413" t="s">
        <v>480</v>
      </c>
      <c r="C120" s="414"/>
      <c r="D120" s="414"/>
      <c r="E120" s="415"/>
      <c r="F120" s="2" t="s">
        <v>29</v>
      </c>
      <c r="G120" s="208">
        <v>3</v>
      </c>
    </row>
    <row r="121" spans="1:7">
      <c r="A121" s="2">
        <v>27</v>
      </c>
      <c r="B121" s="413" t="s">
        <v>32</v>
      </c>
      <c r="C121" s="414"/>
      <c r="D121" s="414"/>
      <c r="E121" s="415"/>
      <c r="F121" s="2" t="s">
        <v>29</v>
      </c>
      <c r="G121" s="208">
        <v>80.563999999999993</v>
      </c>
    </row>
    <row r="122" spans="1:7">
      <c r="A122" s="2">
        <v>28</v>
      </c>
      <c r="B122" s="413" t="s">
        <v>33</v>
      </c>
      <c r="C122" s="414"/>
      <c r="D122" s="414"/>
      <c r="E122" s="415"/>
      <c r="F122" s="2" t="s">
        <v>29</v>
      </c>
      <c r="G122" s="208">
        <v>8</v>
      </c>
    </row>
    <row r="123" spans="1:7" ht="30.75" customHeight="1">
      <c r="A123" s="2">
        <v>29</v>
      </c>
      <c r="B123" s="410" t="s">
        <v>481</v>
      </c>
      <c r="C123" s="411"/>
      <c r="D123" s="411"/>
      <c r="E123" s="412"/>
      <c r="F123" s="2" t="s">
        <v>35</v>
      </c>
      <c r="G123" s="208">
        <v>89</v>
      </c>
    </row>
    <row r="124" spans="1:7">
      <c r="A124" s="2">
        <v>30</v>
      </c>
      <c r="B124" s="413" t="s">
        <v>36</v>
      </c>
      <c r="C124" s="414"/>
      <c r="D124" s="414"/>
      <c r="E124" s="415"/>
      <c r="F124" s="2" t="s">
        <v>29</v>
      </c>
      <c r="G124" s="208">
        <v>39.700000000000003</v>
      </c>
    </row>
    <row r="125" spans="1:7">
      <c r="A125" s="2">
        <v>31</v>
      </c>
      <c r="B125" s="413" t="s">
        <v>480</v>
      </c>
      <c r="C125" s="414"/>
      <c r="D125" s="414"/>
      <c r="E125" s="415"/>
      <c r="F125" s="2" t="s">
        <v>29</v>
      </c>
      <c r="G125" s="208">
        <v>1.5</v>
      </c>
    </row>
    <row r="126" spans="1:7">
      <c r="A126" s="2">
        <v>32</v>
      </c>
      <c r="B126" s="413" t="s">
        <v>32</v>
      </c>
      <c r="C126" s="414"/>
      <c r="D126" s="414"/>
      <c r="E126" s="415"/>
      <c r="F126" s="2" t="s">
        <v>29</v>
      </c>
      <c r="G126" s="208">
        <v>30.2</v>
      </c>
    </row>
    <row r="127" spans="1:7">
      <c r="A127" s="2">
        <v>33</v>
      </c>
      <c r="B127" s="413" t="s">
        <v>33</v>
      </c>
      <c r="C127" s="414"/>
      <c r="D127" s="414"/>
      <c r="E127" s="415"/>
      <c r="F127" s="2" t="s">
        <v>29</v>
      </c>
      <c r="G127" s="208">
        <v>8</v>
      </c>
    </row>
    <row r="128" spans="1:7">
      <c r="A128" s="2">
        <v>34</v>
      </c>
      <c r="B128" s="413" t="s">
        <v>482</v>
      </c>
      <c r="C128" s="414"/>
      <c r="D128" s="414"/>
      <c r="E128" s="415"/>
      <c r="F128" s="2" t="s">
        <v>23</v>
      </c>
      <c r="G128" s="208">
        <v>43.36</v>
      </c>
    </row>
    <row r="129" spans="1:7">
      <c r="A129" s="2">
        <v>35</v>
      </c>
      <c r="B129" s="413" t="s">
        <v>483</v>
      </c>
      <c r="C129" s="414"/>
      <c r="D129" s="414"/>
      <c r="E129" s="415"/>
      <c r="F129" s="2" t="s">
        <v>23</v>
      </c>
      <c r="G129" s="208">
        <v>50</v>
      </c>
    </row>
    <row r="130" spans="1:7">
      <c r="A130" s="2">
        <v>36</v>
      </c>
      <c r="B130" s="413" t="s">
        <v>484</v>
      </c>
      <c r="C130" s="414"/>
      <c r="D130" s="414"/>
      <c r="E130" s="415"/>
      <c r="F130" s="2" t="s">
        <v>23</v>
      </c>
      <c r="G130" s="208">
        <v>37</v>
      </c>
    </row>
    <row r="131" spans="1:7">
      <c r="A131" s="2">
        <v>37</v>
      </c>
      <c r="B131" s="413" t="s">
        <v>485</v>
      </c>
      <c r="C131" s="414"/>
      <c r="D131" s="414"/>
      <c r="E131" s="415"/>
      <c r="F131" s="2" t="s">
        <v>23</v>
      </c>
      <c r="G131" s="208">
        <v>100</v>
      </c>
    </row>
    <row r="132" spans="1:7" ht="30" customHeight="1">
      <c r="A132" s="2">
        <v>38</v>
      </c>
      <c r="B132" s="410" t="s">
        <v>486</v>
      </c>
      <c r="C132" s="411"/>
      <c r="D132" s="411"/>
      <c r="E132" s="412"/>
      <c r="F132" s="2" t="s">
        <v>14</v>
      </c>
      <c r="G132" s="208">
        <f>26+41</f>
        <v>67</v>
      </c>
    </row>
    <row r="133" spans="1:7" ht="30" customHeight="1">
      <c r="A133" s="2">
        <v>39</v>
      </c>
      <c r="B133" s="410" t="s">
        <v>487</v>
      </c>
      <c r="C133" s="411"/>
      <c r="D133" s="411"/>
      <c r="E133" s="412"/>
      <c r="F133" s="2" t="s">
        <v>14</v>
      </c>
      <c r="G133" s="208">
        <f>23+39</f>
        <v>62</v>
      </c>
    </row>
    <row r="134" spans="1:7" ht="29.25" customHeight="1">
      <c r="A134" s="2">
        <v>40</v>
      </c>
      <c r="B134" s="410" t="s">
        <v>488</v>
      </c>
      <c r="C134" s="411"/>
      <c r="D134" s="411"/>
      <c r="E134" s="412"/>
      <c r="F134" s="2" t="s">
        <v>45</v>
      </c>
      <c r="G134" s="208">
        <f>G133/G104*1000</f>
        <v>7.5785356313409116</v>
      </c>
    </row>
    <row r="135" spans="1:7">
      <c r="A135" s="2">
        <v>41</v>
      </c>
      <c r="B135" s="413" t="s">
        <v>489</v>
      </c>
      <c r="C135" s="414"/>
      <c r="D135" s="414"/>
      <c r="E135" s="415"/>
      <c r="F135" s="2" t="s">
        <v>490</v>
      </c>
      <c r="G135" s="208">
        <f>G133/G119</f>
        <v>0.67712201301821684</v>
      </c>
    </row>
    <row r="136" spans="1:7">
      <c r="A136" s="2">
        <v>42</v>
      </c>
      <c r="B136" s="413" t="s">
        <v>491</v>
      </c>
      <c r="C136" s="414"/>
      <c r="D136" s="414"/>
      <c r="E136" s="415"/>
      <c r="F136" s="2" t="s">
        <v>49</v>
      </c>
      <c r="G136" s="208">
        <v>648.9</v>
      </c>
    </row>
    <row r="137" spans="1:7" ht="30.75" customHeight="1">
      <c r="A137" s="2">
        <v>43</v>
      </c>
      <c r="B137" s="410" t="s">
        <v>492</v>
      </c>
      <c r="C137" s="411"/>
      <c r="D137" s="411"/>
      <c r="E137" s="412"/>
      <c r="F137" s="2" t="s">
        <v>52</v>
      </c>
      <c r="G137" s="208">
        <v>1.8</v>
      </c>
    </row>
    <row r="138" spans="1:7">
      <c r="A138" s="2">
        <v>44</v>
      </c>
      <c r="B138" s="413" t="s">
        <v>493</v>
      </c>
      <c r="C138" s="414"/>
      <c r="D138" s="414"/>
      <c r="E138" s="415"/>
      <c r="F138" s="2" t="s">
        <v>49</v>
      </c>
      <c r="G138" s="208"/>
    </row>
    <row r="139" spans="1:7">
      <c r="A139" s="2">
        <v>45</v>
      </c>
      <c r="B139" s="413" t="s">
        <v>494</v>
      </c>
      <c r="C139" s="414"/>
      <c r="D139" s="414"/>
      <c r="E139" s="415"/>
      <c r="F139" s="2" t="s">
        <v>49</v>
      </c>
      <c r="G139" s="208">
        <v>648.9</v>
      </c>
    </row>
    <row r="140" spans="1:7">
      <c r="A140" s="2">
        <v>46</v>
      </c>
      <c r="B140" s="413" t="s">
        <v>495</v>
      </c>
      <c r="C140" s="414"/>
      <c r="D140" s="414"/>
      <c r="E140" s="415"/>
      <c r="F140" s="2" t="s">
        <v>52</v>
      </c>
      <c r="G140" s="208">
        <v>1.8</v>
      </c>
    </row>
    <row r="141" spans="1:7">
      <c r="A141" s="2">
        <v>47</v>
      </c>
      <c r="B141" s="413" t="s">
        <v>496</v>
      </c>
      <c r="C141" s="414"/>
      <c r="D141" s="414"/>
      <c r="E141" s="415"/>
      <c r="F141" s="2" t="s">
        <v>49</v>
      </c>
      <c r="G141" s="208">
        <v>648.9</v>
      </c>
    </row>
    <row r="142" spans="1:7">
      <c r="A142" s="2">
        <v>48</v>
      </c>
      <c r="B142" s="413" t="s">
        <v>497</v>
      </c>
      <c r="C142" s="414"/>
      <c r="D142" s="414"/>
      <c r="E142" s="415"/>
      <c r="F142" s="2" t="s">
        <v>52</v>
      </c>
      <c r="G142" s="208">
        <v>1.8</v>
      </c>
    </row>
    <row r="143" spans="1:7" ht="30" customHeight="1">
      <c r="A143" s="2">
        <v>49</v>
      </c>
      <c r="B143" s="410" t="s">
        <v>498</v>
      </c>
      <c r="C143" s="411"/>
      <c r="D143" s="411"/>
      <c r="E143" s="412"/>
      <c r="F143" s="2" t="s">
        <v>49</v>
      </c>
      <c r="G143" s="208">
        <v>333.6</v>
      </c>
    </row>
    <row r="144" spans="1:7">
      <c r="A144" s="2">
        <v>50</v>
      </c>
      <c r="B144" s="413" t="s">
        <v>64</v>
      </c>
      <c r="C144" s="414"/>
      <c r="D144" s="414"/>
      <c r="E144" s="415"/>
      <c r="F144" s="2" t="s">
        <v>49</v>
      </c>
      <c r="G144" s="208">
        <v>284.7</v>
      </c>
    </row>
    <row r="145" spans="1:7">
      <c r="A145" s="2">
        <v>51</v>
      </c>
      <c r="B145" s="413" t="s">
        <v>499</v>
      </c>
      <c r="C145" s="414"/>
      <c r="D145" s="414"/>
      <c r="E145" s="415"/>
      <c r="F145" s="2" t="s">
        <v>49</v>
      </c>
      <c r="G145" s="208">
        <v>178.8</v>
      </c>
    </row>
    <row r="146" spans="1:7">
      <c r="A146" s="2">
        <v>52</v>
      </c>
      <c r="B146" s="413" t="s">
        <v>500</v>
      </c>
      <c r="C146" s="414"/>
      <c r="D146" s="414"/>
      <c r="E146" s="415"/>
      <c r="F146" s="2" t="s">
        <v>49</v>
      </c>
      <c r="G146" s="208">
        <v>100.8</v>
      </c>
    </row>
    <row r="147" spans="1:7">
      <c r="A147" s="2">
        <v>53</v>
      </c>
      <c r="B147" s="413" t="s">
        <v>501</v>
      </c>
      <c r="C147" s="414"/>
      <c r="D147" s="414"/>
      <c r="E147" s="415"/>
      <c r="F147" s="2" t="s">
        <v>49</v>
      </c>
      <c r="G147" s="208">
        <v>78</v>
      </c>
    </row>
    <row r="148" spans="1:7">
      <c r="A148" s="2">
        <v>54</v>
      </c>
      <c r="B148" s="413" t="s">
        <v>502</v>
      </c>
      <c r="C148" s="414"/>
      <c r="D148" s="414"/>
      <c r="E148" s="415"/>
      <c r="F148" s="2" t="s">
        <v>23</v>
      </c>
      <c r="G148" s="208">
        <v>28</v>
      </c>
    </row>
    <row r="149" spans="1:7">
      <c r="A149" s="2">
        <v>55</v>
      </c>
      <c r="B149" s="413" t="s">
        <v>503</v>
      </c>
      <c r="C149" s="414"/>
      <c r="D149" s="414"/>
      <c r="E149" s="415"/>
      <c r="F149" s="2" t="s">
        <v>49</v>
      </c>
      <c r="G149" s="208">
        <v>136.5</v>
      </c>
    </row>
    <row r="150" spans="1:7">
      <c r="A150" s="2">
        <v>56</v>
      </c>
      <c r="B150" s="413" t="s">
        <v>504</v>
      </c>
      <c r="C150" s="414"/>
      <c r="D150" s="414"/>
      <c r="E150" s="415"/>
      <c r="F150" s="2" t="s">
        <v>49</v>
      </c>
      <c r="G150" s="208">
        <v>0.9</v>
      </c>
    </row>
    <row r="151" spans="1:7">
      <c r="A151" s="2">
        <v>57</v>
      </c>
      <c r="B151" s="413" t="s">
        <v>505</v>
      </c>
      <c r="C151" s="414"/>
      <c r="D151" s="414"/>
      <c r="E151" s="415"/>
      <c r="F151" s="2" t="s">
        <v>49</v>
      </c>
      <c r="G151" s="208">
        <v>135.6</v>
      </c>
    </row>
    <row r="152" spans="1:7">
      <c r="A152" s="2">
        <v>58</v>
      </c>
      <c r="B152" s="413" t="s">
        <v>506</v>
      </c>
      <c r="C152" s="414"/>
      <c r="D152" s="414"/>
      <c r="E152" s="415"/>
      <c r="F152" s="2" t="s">
        <v>23</v>
      </c>
      <c r="G152" s="208">
        <v>21</v>
      </c>
    </row>
    <row r="153" spans="1:7">
      <c r="A153" s="2">
        <v>59</v>
      </c>
      <c r="B153" s="413" t="s">
        <v>507</v>
      </c>
      <c r="C153" s="414"/>
      <c r="D153" s="414"/>
      <c r="E153" s="415"/>
      <c r="F153" s="2" t="s">
        <v>508</v>
      </c>
      <c r="G153" s="208">
        <v>1.48</v>
      </c>
    </row>
    <row r="154" spans="1:7">
      <c r="A154" s="2">
        <v>60</v>
      </c>
      <c r="B154" s="413" t="s">
        <v>509</v>
      </c>
      <c r="C154" s="414"/>
      <c r="D154" s="414"/>
      <c r="E154" s="415"/>
      <c r="F154" s="2" t="s">
        <v>72</v>
      </c>
      <c r="G154" s="208">
        <v>98</v>
      </c>
    </row>
    <row r="155" spans="1:7">
      <c r="A155" s="2">
        <v>61</v>
      </c>
      <c r="B155" s="413" t="s">
        <v>510</v>
      </c>
      <c r="C155" s="414"/>
      <c r="D155" s="414"/>
      <c r="E155" s="415"/>
      <c r="F155" s="2" t="s">
        <v>72</v>
      </c>
      <c r="G155" s="208">
        <v>43</v>
      </c>
    </row>
    <row r="156" spans="1:7">
      <c r="A156" s="2">
        <v>62</v>
      </c>
      <c r="B156" s="413" t="s">
        <v>511</v>
      </c>
      <c r="C156" s="414"/>
      <c r="D156" s="414"/>
      <c r="E156" s="415"/>
      <c r="F156" s="2" t="s">
        <v>12</v>
      </c>
      <c r="G156" s="208">
        <v>4</v>
      </c>
    </row>
    <row r="157" spans="1:7">
      <c r="A157" s="2">
        <v>63</v>
      </c>
      <c r="B157" s="413" t="s">
        <v>512</v>
      </c>
      <c r="C157" s="414"/>
      <c r="D157" s="414"/>
      <c r="E157" s="415"/>
      <c r="F157" s="2" t="s">
        <v>513</v>
      </c>
      <c r="G157" s="208">
        <v>2</v>
      </c>
    </row>
    <row r="158" spans="1:7">
      <c r="A158" s="2">
        <v>64</v>
      </c>
      <c r="B158" s="413" t="s">
        <v>514</v>
      </c>
      <c r="C158" s="414"/>
      <c r="D158" s="414"/>
      <c r="E158" s="415"/>
      <c r="F158" s="2" t="s">
        <v>515</v>
      </c>
      <c r="G158" s="208">
        <v>1.9</v>
      </c>
    </row>
    <row r="159" spans="1:7">
      <c r="A159" s="2">
        <v>65</v>
      </c>
      <c r="B159" s="413" t="s">
        <v>516</v>
      </c>
      <c r="C159" s="414"/>
      <c r="D159" s="414"/>
      <c r="E159" s="415"/>
      <c r="F159" s="2" t="s">
        <v>23</v>
      </c>
      <c r="G159" s="208">
        <v>95</v>
      </c>
    </row>
    <row r="160" spans="1:7">
      <c r="A160" s="2">
        <v>66</v>
      </c>
      <c r="B160" s="413" t="s">
        <v>517</v>
      </c>
      <c r="C160" s="414"/>
      <c r="D160" s="414"/>
      <c r="E160" s="415"/>
      <c r="F160" s="2" t="s">
        <v>12</v>
      </c>
      <c r="G160" s="208" t="s">
        <v>376</v>
      </c>
    </row>
    <row r="161" spans="1:7">
      <c r="A161" s="2">
        <v>67</v>
      </c>
      <c r="B161" s="413" t="s">
        <v>518</v>
      </c>
      <c r="C161" s="414"/>
      <c r="D161" s="414"/>
      <c r="E161" s="415"/>
      <c r="F161" s="2" t="s">
        <v>12</v>
      </c>
      <c r="G161" s="208">
        <v>2</v>
      </c>
    </row>
    <row r="162" spans="1:7">
      <c r="A162" s="2">
        <v>68</v>
      </c>
      <c r="B162" s="413" t="s">
        <v>519</v>
      </c>
      <c r="C162" s="414"/>
      <c r="D162" s="414"/>
      <c r="E162" s="415"/>
      <c r="F162" s="2" t="s">
        <v>12</v>
      </c>
      <c r="G162" s="208">
        <v>10</v>
      </c>
    </row>
    <row r="163" spans="1:7">
      <c r="A163" s="2">
        <v>69</v>
      </c>
      <c r="B163" s="413" t="s">
        <v>520</v>
      </c>
      <c r="C163" s="414"/>
      <c r="D163" s="414"/>
      <c r="E163" s="415"/>
      <c r="F163" s="2" t="s">
        <v>12</v>
      </c>
      <c r="G163" s="208" t="s">
        <v>376</v>
      </c>
    </row>
    <row r="164" spans="1:7">
      <c r="A164" s="2">
        <v>70</v>
      </c>
      <c r="B164" s="413" t="s">
        <v>521</v>
      </c>
      <c r="C164" s="414"/>
      <c r="D164" s="414"/>
      <c r="E164" s="415"/>
      <c r="F164" s="2" t="s">
        <v>12</v>
      </c>
      <c r="G164" s="208">
        <v>2</v>
      </c>
    </row>
    <row r="165" spans="1:7">
      <c r="A165" s="2">
        <v>71</v>
      </c>
      <c r="B165" s="413" t="s">
        <v>522</v>
      </c>
      <c r="C165" s="414"/>
      <c r="D165" s="414"/>
      <c r="E165" s="415"/>
      <c r="F165" s="2" t="s">
        <v>12</v>
      </c>
      <c r="G165" s="208">
        <v>2</v>
      </c>
    </row>
    <row r="166" spans="1:7">
      <c r="A166" s="2">
        <v>72</v>
      </c>
      <c r="B166" s="413" t="s">
        <v>523</v>
      </c>
      <c r="C166" s="414"/>
      <c r="D166" s="414"/>
      <c r="E166" s="415"/>
      <c r="F166" s="2" t="s">
        <v>524</v>
      </c>
      <c r="G166" s="208">
        <v>325.3</v>
      </c>
    </row>
    <row r="167" spans="1:7">
      <c r="A167" s="2">
        <v>73</v>
      </c>
      <c r="B167" s="413" t="s">
        <v>525</v>
      </c>
      <c r="C167" s="414"/>
      <c r="D167" s="414"/>
      <c r="E167" s="415"/>
      <c r="F167" s="2" t="s">
        <v>95</v>
      </c>
      <c r="G167" s="208">
        <v>0.501</v>
      </c>
    </row>
    <row r="168" spans="1:7">
      <c r="A168" s="2">
        <v>74</v>
      </c>
      <c r="B168" s="413" t="s">
        <v>526</v>
      </c>
      <c r="C168" s="414"/>
      <c r="D168" s="414"/>
      <c r="E168" s="415"/>
      <c r="F168" s="2" t="s">
        <v>12</v>
      </c>
      <c r="G168" s="208">
        <v>2</v>
      </c>
    </row>
    <row r="169" spans="1:7">
      <c r="A169" s="2">
        <v>75</v>
      </c>
      <c r="B169" s="413" t="s">
        <v>527</v>
      </c>
      <c r="C169" s="414"/>
      <c r="D169" s="414"/>
      <c r="E169" s="415"/>
      <c r="F169" s="2" t="s">
        <v>524</v>
      </c>
      <c r="G169" s="208">
        <v>5</v>
      </c>
    </row>
    <row r="170" spans="1:7" ht="31.5" customHeight="1">
      <c r="A170" s="2">
        <v>76</v>
      </c>
      <c r="B170" s="410" t="s">
        <v>528</v>
      </c>
      <c r="C170" s="411"/>
      <c r="D170" s="411"/>
      <c r="E170" s="412"/>
      <c r="F170" s="2" t="s">
        <v>95</v>
      </c>
      <c r="G170" s="208">
        <v>8.0000000000000002E-3</v>
      </c>
    </row>
    <row r="171" spans="1:7">
      <c r="A171" s="2">
        <v>77</v>
      </c>
      <c r="B171" s="413" t="s">
        <v>529</v>
      </c>
      <c r="C171" s="414"/>
      <c r="D171" s="414"/>
      <c r="E171" s="415"/>
      <c r="F171" s="2" t="s">
        <v>12</v>
      </c>
      <c r="G171" s="208" t="s">
        <v>376</v>
      </c>
    </row>
    <row r="172" spans="1:7" ht="33" customHeight="1">
      <c r="A172" s="2">
        <v>78</v>
      </c>
      <c r="B172" s="410" t="s">
        <v>530</v>
      </c>
      <c r="C172" s="411"/>
      <c r="D172" s="411"/>
      <c r="E172" s="412"/>
      <c r="F172" s="2" t="s">
        <v>12</v>
      </c>
      <c r="G172" s="208">
        <v>8</v>
      </c>
    </row>
    <row r="173" spans="1:7" ht="27.75" customHeight="1">
      <c r="A173" s="2">
        <v>79</v>
      </c>
      <c r="B173" s="410" t="s">
        <v>77</v>
      </c>
      <c r="C173" s="411"/>
      <c r="D173" s="411"/>
      <c r="E173" s="412"/>
      <c r="F173" s="2" t="s">
        <v>12</v>
      </c>
      <c r="G173" s="208">
        <v>4</v>
      </c>
    </row>
    <row r="174" spans="1:7">
      <c r="A174" s="2">
        <v>80</v>
      </c>
      <c r="B174" s="413" t="s">
        <v>531</v>
      </c>
      <c r="C174" s="414"/>
      <c r="D174" s="414"/>
      <c r="E174" s="415"/>
      <c r="F174" s="2" t="s">
        <v>524</v>
      </c>
      <c r="G174" s="208">
        <v>102.218</v>
      </c>
    </row>
    <row r="175" spans="1:7">
      <c r="A175" s="2">
        <v>81</v>
      </c>
      <c r="B175" s="413" t="s">
        <v>532</v>
      </c>
      <c r="C175" s="414"/>
      <c r="D175" s="414"/>
      <c r="E175" s="415"/>
      <c r="F175" s="2" t="s">
        <v>95</v>
      </c>
      <c r="G175" s="208">
        <v>0.158</v>
      </c>
    </row>
    <row r="176" spans="1:7">
      <c r="A176" s="2">
        <v>82</v>
      </c>
      <c r="B176" s="413" t="s">
        <v>533</v>
      </c>
      <c r="C176" s="414"/>
      <c r="D176" s="414"/>
      <c r="E176" s="415"/>
      <c r="F176" s="2" t="s">
        <v>12</v>
      </c>
      <c r="G176" s="208">
        <v>2</v>
      </c>
    </row>
    <row r="177" spans="1:7" ht="32.25" customHeight="1">
      <c r="A177" s="2">
        <v>83</v>
      </c>
      <c r="B177" s="410" t="s">
        <v>534</v>
      </c>
      <c r="C177" s="411"/>
      <c r="D177" s="411"/>
      <c r="E177" s="412"/>
      <c r="F177" s="2" t="s">
        <v>12</v>
      </c>
      <c r="G177" s="208" t="s">
        <v>376</v>
      </c>
    </row>
    <row r="178" spans="1:7" ht="29.25" customHeight="1">
      <c r="A178" s="2">
        <v>84</v>
      </c>
      <c r="B178" s="410" t="s">
        <v>535</v>
      </c>
      <c r="C178" s="411"/>
      <c r="D178" s="411"/>
      <c r="E178" s="412"/>
      <c r="F178" s="2" t="s">
        <v>23</v>
      </c>
      <c r="G178" s="208">
        <v>0</v>
      </c>
    </row>
    <row r="179" spans="1:7" ht="30" customHeight="1">
      <c r="A179" s="2">
        <v>85</v>
      </c>
      <c r="B179" s="410" t="s">
        <v>78</v>
      </c>
      <c r="C179" s="411"/>
      <c r="D179" s="411"/>
      <c r="E179" s="412"/>
      <c r="F179" s="2" t="s">
        <v>12</v>
      </c>
      <c r="G179" s="208" t="s">
        <v>376</v>
      </c>
    </row>
    <row r="180" spans="1:7">
      <c r="A180" s="2">
        <v>86</v>
      </c>
      <c r="B180" s="413" t="s">
        <v>79</v>
      </c>
      <c r="C180" s="414"/>
      <c r="D180" s="414"/>
      <c r="E180" s="415"/>
      <c r="F180" s="2" t="s">
        <v>12</v>
      </c>
      <c r="G180" s="208" t="s">
        <v>376</v>
      </c>
    </row>
    <row r="181" spans="1:7">
      <c r="A181" s="2">
        <v>87</v>
      </c>
      <c r="B181" s="413" t="s">
        <v>80</v>
      </c>
      <c r="C181" s="414"/>
      <c r="D181" s="414"/>
      <c r="E181" s="415"/>
      <c r="F181" s="2" t="s">
        <v>12</v>
      </c>
      <c r="G181" s="208" t="s">
        <v>376</v>
      </c>
    </row>
    <row r="182" spans="1:7">
      <c r="A182" s="2">
        <v>88</v>
      </c>
      <c r="B182" s="413" t="s">
        <v>81</v>
      </c>
      <c r="C182" s="414"/>
      <c r="D182" s="414"/>
      <c r="E182" s="415"/>
      <c r="F182" s="2" t="s">
        <v>12</v>
      </c>
      <c r="G182" s="208" t="s">
        <v>376</v>
      </c>
    </row>
    <row r="183" spans="1:7" ht="32.25" customHeight="1">
      <c r="A183" s="2">
        <v>89</v>
      </c>
      <c r="B183" s="410" t="s">
        <v>82</v>
      </c>
      <c r="C183" s="411"/>
      <c r="D183" s="411"/>
      <c r="E183" s="412"/>
      <c r="F183" s="2" t="s">
        <v>12</v>
      </c>
      <c r="G183" s="208" t="s">
        <v>376</v>
      </c>
    </row>
    <row r="184" spans="1:7">
      <c r="A184" s="2">
        <v>90</v>
      </c>
      <c r="B184" s="413" t="s">
        <v>83</v>
      </c>
      <c r="C184" s="414"/>
      <c r="D184" s="414"/>
      <c r="E184" s="415"/>
      <c r="F184" s="2" t="s">
        <v>12</v>
      </c>
      <c r="G184" s="208">
        <v>1</v>
      </c>
    </row>
    <row r="185" spans="1:7">
      <c r="A185" s="2">
        <v>91</v>
      </c>
      <c r="B185" s="413" t="s">
        <v>84</v>
      </c>
      <c r="C185" s="414"/>
      <c r="D185" s="414"/>
      <c r="E185" s="415"/>
      <c r="F185" s="2" t="s">
        <v>12</v>
      </c>
      <c r="G185" s="208">
        <v>1</v>
      </c>
    </row>
    <row r="186" spans="1:7" ht="29.25" customHeight="1">
      <c r="A186" s="2">
        <v>92</v>
      </c>
      <c r="B186" s="410" t="s">
        <v>85</v>
      </c>
      <c r="C186" s="411"/>
      <c r="D186" s="411"/>
      <c r="E186" s="412"/>
      <c r="F186" s="2" t="s">
        <v>12</v>
      </c>
      <c r="G186" s="208">
        <v>1</v>
      </c>
    </row>
    <row r="187" spans="1:7">
      <c r="A187" s="2">
        <v>93</v>
      </c>
      <c r="B187" s="413" t="s">
        <v>536</v>
      </c>
      <c r="C187" s="414"/>
      <c r="D187" s="414"/>
      <c r="E187" s="415"/>
      <c r="F187" s="2" t="s">
        <v>52</v>
      </c>
      <c r="G187" s="208">
        <v>3.9</v>
      </c>
    </row>
    <row r="188" spans="1:7">
      <c r="A188" s="2">
        <v>94</v>
      </c>
      <c r="B188" s="413" t="s">
        <v>537</v>
      </c>
      <c r="C188" s="414"/>
      <c r="D188" s="414"/>
      <c r="E188" s="415"/>
      <c r="F188" s="2" t="s">
        <v>52</v>
      </c>
      <c r="G188" s="208">
        <v>3.9</v>
      </c>
    </row>
    <row r="189" spans="1:7">
      <c r="A189" s="2">
        <v>95</v>
      </c>
      <c r="B189" s="413" t="s">
        <v>538</v>
      </c>
      <c r="C189" s="414"/>
      <c r="D189" s="414"/>
      <c r="E189" s="415"/>
      <c r="F189" s="2" t="s">
        <v>52</v>
      </c>
      <c r="G189" s="208">
        <v>7</v>
      </c>
    </row>
    <row r="190" spans="1:7">
      <c r="A190" s="2">
        <v>96</v>
      </c>
      <c r="B190" s="413" t="s">
        <v>539</v>
      </c>
      <c r="C190" s="414"/>
      <c r="D190" s="414"/>
      <c r="E190" s="415"/>
      <c r="F190" s="2" t="s">
        <v>23</v>
      </c>
      <c r="G190" s="208">
        <v>45.58</v>
      </c>
    </row>
    <row r="191" spans="1:7">
      <c r="A191" s="2">
        <v>97</v>
      </c>
      <c r="B191" s="413" t="s">
        <v>540</v>
      </c>
      <c r="C191" s="414"/>
      <c r="D191" s="414"/>
      <c r="E191" s="415"/>
      <c r="F191" s="2" t="s">
        <v>23</v>
      </c>
      <c r="G191" s="208">
        <v>45.58</v>
      </c>
    </row>
    <row r="192" spans="1:7" ht="32.25" customHeight="1">
      <c r="A192" s="2">
        <v>98</v>
      </c>
      <c r="B192" s="410" t="s">
        <v>541</v>
      </c>
      <c r="C192" s="411"/>
      <c r="D192" s="411"/>
      <c r="E192" s="412"/>
      <c r="F192" s="2" t="s">
        <v>23</v>
      </c>
      <c r="G192" s="208" t="s">
        <v>376</v>
      </c>
    </row>
    <row r="193" spans="1:7">
      <c r="A193" s="2">
        <v>99</v>
      </c>
      <c r="B193" s="413" t="s">
        <v>542</v>
      </c>
      <c r="C193" s="414"/>
      <c r="D193" s="414"/>
      <c r="E193" s="415"/>
      <c r="F193" s="2" t="s">
        <v>543</v>
      </c>
      <c r="G193" s="208">
        <v>48</v>
      </c>
    </row>
    <row r="194" spans="1:7">
      <c r="A194" s="2">
        <v>100</v>
      </c>
      <c r="B194" s="413" t="s">
        <v>544</v>
      </c>
      <c r="C194" s="414"/>
      <c r="D194" s="414"/>
      <c r="E194" s="415"/>
      <c r="F194" s="2" t="s">
        <v>70</v>
      </c>
      <c r="G194" s="208">
        <v>0.52</v>
      </c>
    </row>
    <row r="195" spans="1:7">
      <c r="A195" s="2">
        <v>101</v>
      </c>
      <c r="B195" s="413" t="s">
        <v>545</v>
      </c>
      <c r="C195" s="414"/>
      <c r="D195" s="414"/>
      <c r="E195" s="415"/>
      <c r="F195" s="2" t="s">
        <v>524</v>
      </c>
      <c r="G195" s="208">
        <v>469.05</v>
      </c>
    </row>
    <row r="196" spans="1:7">
      <c r="A196" s="2">
        <v>102</v>
      </c>
      <c r="B196" s="413" t="s">
        <v>546</v>
      </c>
      <c r="C196" s="414"/>
      <c r="D196" s="414"/>
      <c r="E196" s="415"/>
      <c r="F196" s="2" t="s">
        <v>99</v>
      </c>
      <c r="G196" s="213"/>
    </row>
    <row r="197" spans="1:7" ht="32.25" customHeight="1">
      <c r="A197" s="2">
        <v>103</v>
      </c>
      <c r="B197" s="410" t="s">
        <v>547</v>
      </c>
      <c r="C197" s="411"/>
      <c r="D197" s="411"/>
      <c r="E197" s="412"/>
      <c r="F197" s="2" t="s">
        <v>95</v>
      </c>
      <c r="G197" s="208">
        <v>0.72299999999999998</v>
      </c>
    </row>
    <row r="198" spans="1:7">
      <c r="A198" s="2">
        <v>104</v>
      </c>
      <c r="B198" s="413" t="s">
        <v>548</v>
      </c>
      <c r="C198" s="414"/>
      <c r="D198" s="414"/>
      <c r="E198" s="415"/>
      <c r="F198" s="2" t="s">
        <v>105</v>
      </c>
      <c r="G198" s="214">
        <v>3441.3</v>
      </c>
    </row>
    <row r="199" spans="1:7">
      <c r="A199" s="2">
        <v>105</v>
      </c>
      <c r="B199" s="413" t="s">
        <v>549</v>
      </c>
      <c r="C199" s="414"/>
      <c r="D199" s="414"/>
      <c r="E199" s="415"/>
      <c r="F199" s="2" t="s">
        <v>103</v>
      </c>
      <c r="G199" s="208">
        <f>G198/G143</f>
        <v>10.315647482014388</v>
      </c>
    </row>
    <row r="200" spans="1:7">
      <c r="A200" s="2">
        <v>106</v>
      </c>
      <c r="B200" s="413" t="s">
        <v>104</v>
      </c>
      <c r="C200" s="414"/>
      <c r="D200" s="414"/>
      <c r="E200" s="415"/>
      <c r="F200" s="2" t="s">
        <v>99</v>
      </c>
      <c r="G200" s="214">
        <v>1145.0999999999999</v>
      </c>
    </row>
    <row r="201" spans="1:7">
      <c r="A201" s="2">
        <v>107</v>
      </c>
      <c r="B201" s="413" t="s">
        <v>550</v>
      </c>
      <c r="C201" s="414"/>
      <c r="D201" s="414"/>
      <c r="E201" s="415"/>
      <c r="F201" s="2" t="s">
        <v>23</v>
      </c>
      <c r="G201" s="208">
        <f>G200/G198*100</f>
        <v>33.275215761485484</v>
      </c>
    </row>
    <row r="202" spans="1:7" ht="28.5" customHeight="1">
      <c r="A202" s="2">
        <v>108</v>
      </c>
      <c r="B202" s="410" t="s">
        <v>551</v>
      </c>
      <c r="C202" s="411"/>
      <c r="D202" s="411"/>
      <c r="E202" s="412"/>
      <c r="F202" s="2" t="s">
        <v>23</v>
      </c>
      <c r="G202" s="208">
        <f>G196/G198*100</f>
        <v>0</v>
      </c>
    </row>
    <row r="203" spans="1:7">
      <c r="A203" s="2">
        <v>109</v>
      </c>
      <c r="B203" s="413" t="s">
        <v>552</v>
      </c>
      <c r="C203" s="414"/>
      <c r="D203" s="414"/>
      <c r="E203" s="415"/>
      <c r="F203" s="2" t="s">
        <v>99</v>
      </c>
      <c r="G203" s="214">
        <v>0</v>
      </c>
    </row>
    <row r="204" spans="1:7" ht="28.5" customHeight="1">
      <c r="A204" s="2">
        <v>110</v>
      </c>
      <c r="B204" s="410" t="s">
        <v>553</v>
      </c>
      <c r="C204" s="411"/>
      <c r="D204" s="411"/>
      <c r="E204" s="412"/>
      <c r="F204" s="2" t="s">
        <v>23</v>
      </c>
      <c r="G204" s="208">
        <f>G203/G198*100</f>
        <v>0</v>
      </c>
    </row>
    <row r="205" spans="1:7">
      <c r="A205" s="2">
        <v>111</v>
      </c>
      <c r="B205" s="413" t="s">
        <v>108</v>
      </c>
      <c r="C205" s="414"/>
      <c r="D205" s="414"/>
      <c r="E205" s="415"/>
      <c r="F205" s="2" t="s">
        <v>99</v>
      </c>
      <c r="G205" s="214">
        <v>300.2</v>
      </c>
    </row>
    <row r="206" spans="1:7" ht="28.5" customHeight="1">
      <c r="A206" s="2">
        <v>112</v>
      </c>
      <c r="B206" s="410" t="s">
        <v>109</v>
      </c>
      <c r="C206" s="411"/>
      <c r="D206" s="411"/>
      <c r="E206" s="412"/>
      <c r="F206" s="2" t="s">
        <v>99</v>
      </c>
      <c r="G206" s="214" t="s">
        <v>376</v>
      </c>
    </row>
    <row r="207" spans="1:7" ht="30.75" customHeight="1">
      <c r="A207" s="2">
        <v>113</v>
      </c>
      <c r="B207" s="410" t="s">
        <v>554</v>
      </c>
      <c r="C207" s="411"/>
      <c r="D207" s="411"/>
      <c r="E207" s="412"/>
      <c r="F207" s="2" t="s">
        <v>23</v>
      </c>
      <c r="G207" s="208">
        <f>G205/G198*100</f>
        <v>8.7234475343620144</v>
      </c>
    </row>
    <row r="209" ht="12.75" hidden="1" customHeight="1"/>
    <row r="210" hidden="1"/>
    <row r="211" ht="16.5" hidden="1" customHeight="1"/>
    <row r="212" ht="13.5" hidden="1" customHeight="1"/>
    <row r="213" ht="13.5" hidden="1" customHeight="1"/>
    <row r="214" ht="15.75" hidden="1" customHeight="1"/>
    <row r="215" ht="12.75" hidden="1" customHeight="1"/>
    <row r="216" ht="13.5" hidden="1" customHeight="1"/>
    <row r="217" ht="12" hidden="1" customHeight="1"/>
    <row r="218" hidden="1"/>
    <row r="219" ht="15.75" hidden="1" customHeight="1"/>
    <row r="220" ht="12.75" hidden="1" customHeight="1"/>
    <row r="221" ht="14.25" hidden="1" customHeight="1"/>
    <row r="222" ht="13.5" hidden="1" customHeight="1"/>
    <row r="223" ht="15" hidden="1" customHeight="1"/>
    <row r="224" ht="15" hidden="1" customHeight="1"/>
    <row r="225" ht="15" hidden="1" customHeight="1"/>
    <row r="226" hidden="1"/>
    <row r="227" ht="23.25" hidden="1" customHeight="1"/>
    <row r="228" hidden="1"/>
    <row r="229" hidden="1"/>
    <row r="230" hidden="1"/>
    <row r="231" ht="33.75" hidden="1" customHeight="1"/>
    <row r="232" hidden="1"/>
    <row r="233" ht="18.75" hidden="1" customHeight="1"/>
    <row r="234" ht="32.25" hidden="1" customHeight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spans="1:7" hidden="1"/>
    <row r="323" spans="1:7">
      <c r="A323" s="419" t="s">
        <v>112</v>
      </c>
      <c r="B323" s="419"/>
      <c r="C323" s="419"/>
      <c r="D323" s="419"/>
      <c r="E323" s="22"/>
      <c r="F323" s="23"/>
    </row>
    <row r="324" spans="1:7">
      <c r="A324" s="24"/>
      <c r="B324" s="24"/>
      <c r="C324" s="24"/>
      <c r="D324" s="24"/>
      <c r="E324" s="22"/>
      <c r="F324" s="23"/>
    </row>
    <row r="325" spans="1:7">
      <c r="A325" s="419" t="s">
        <v>113</v>
      </c>
      <c r="B325" s="419"/>
      <c r="C325" s="419"/>
      <c r="D325" s="419"/>
      <c r="E325" s="419"/>
      <c r="F325" s="24" t="s">
        <v>12</v>
      </c>
      <c r="G325" s="206">
        <v>245</v>
      </c>
    </row>
    <row r="326" spans="1:7">
      <c r="A326" s="419" t="s">
        <v>114</v>
      </c>
      <c r="B326" s="419"/>
      <c r="C326" s="419"/>
      <c r="D326" s="419"/>
      <c r="E326" s="419"/>
      <c r="F326" s="24" t="s">
        <v>12</v>
      </c>
      <c r="G326" s="206">
        <v>735</v>
      </c>
    </row>
    <row r="327" spans="1:7">
      <c r="A327" s="419" t="s">
        <v>115</v>
      </c>
      <c r="B327" s="419"/>
      <c r="C327" s="419"/>
      <c r="D327" s="419"/>
      <c r="E327" s="419"/>
      <c r="F327" s="24" t="s">
        <v>12</v>
      </c>
      <c r="G327" s="206" t="s">
        <v>376</v>
      </c>
    </row>
    <row r="328" spans="1:7">
      <c r="A328" s="419" t="s">
        <v>116</v>
      </c>
      <c r="B328" s="419"/>
      <c r="C328" s="419"/>
      <c r="D328" s="419"/>
      <c r="E328" s="419"/>
      <c r="F328" s="24" t="s">
        <v>12</v>
      </c>
      <c r="G328" s="206">
        <v>245</v>
      </c>
    </row>
    <row r="329" spans="1:7">
      <c r="A329" s="419" t="s">
        <v>117</v>
      </c>
      <c r="B329" s="419"/>
      <c r="C329" s="419"/>
      <c r="D329" s="419"/>
      <c r="E329" s="419"/>
      <c r="F329" s="24" t="s">
        <v>12</v>
      </c>
      <c r="G329" s="206">
        <v>735</v>
      </c>
    </row>
    <row r="330" spans="1:7">
      <c r="A330" s="419" t="s">
        <v>118</v>
      </c>
      <c r="B330" s="419"/>
      <c r="C330" s="419"/>
      <c r="D330" s="419"/>
      <c r="E330" s="419"/>
      <c r="F330" s="24" t="s">
        <v>12</v>
      </c>
      <c r="G330" s="207">
        <f>(G326*2.5-G105)/2*-1</f>
        <v>3044.25</v>
      </c>
    </row>
    <row r="331" spans="1:7">
      <c r="A331" s="24" t="s">
        <v>119</v>
      </c>
      <c r="B331" s="419" t="s">
        <v>120</v>
      </c>
      <c r="C331" s="419"/>
      <c r="D331" s="419"/>
      <c r="E331" s="419"/>
      <c r="F331" s="23"/>
    </row>
    <row r="332" spans="1:7">
      <c r="A332" s="419" t="s">
        <v>121</v>
      </c>
      <c r="B332" s="419"/>
      <c r="C332" s="419"/>
      <c r="D332" s="419"/>
      <c r="E332" s="421" t="s">
        <v>122</v>
      </c>
      <c r="F332" s="421"/>
    </row>
    <row r="333" spans="1:7">
      <c r="A333" s="24">
        <v>1</v>
      </c>
      <c r="B333" s="419" t="s">
        <v>556</v>
      </c>
      <c r="C333" s="419"/>
      <c r="D333" s="419"/>
      <c r="E333" s="419"/>
      <c r="F333" s="23"/>
    </row>
    <row r="334" spans="1:7">
      <c r="A334" s="24" t="s">
        <v>123</v>
      </c>
      <c r="B334" s="420" t="s">
        <v>124</v>
      </c>
      <c r="C334" s="420"/>
      <c r="D334" s="420"/>
      <c r="E334" s="420"/>
      <c r="F334" s="23"/>
    </row>
    <row r="335" spans="1:7">
      <c r="A335" s="24" t="s">
        <v>125</v>
      </c>
      <c r="B335" s="419" t="s">
        <v>126</v>
      </c>
      <c r="C335" s="419"/>
      <c r="D335" s="419"/>
      <c r="E335" s="419"/>
      <c r="F335" s="23"/>
    </row>
    <row r="336" spans="1:7">
      <c r="A336" s="25"/>
      <c r="B336" s="419" t="s">
        <v>121</v>
      </c>
      <c r="C336" s="419"/>
      <c r="D336" s="419"/>
      <c r="E336" s="24" t="s">
        <v>122</v>
      </c>
      <c r="F336" s="23"/>
    </row>
    <row r="337" spans="1:6">
      <c r="A337" s="419">
        <v>1</v>
      </c>
      <c r="B337" s="419" t="s">
        <v>127</v>
      </c>
      <c r="C337" s="419"/>
      <c r="D337" s="419"/>
      <c r="E337" s="419"/>
      <c r="F337" s="23"/>
    </row>
    <row r="338" spans="1:6">
      <c r="A338" s="419"/>
      <c r="B338" s="419"/>
      <c r="C338" s="419"/>
      <c r="D338" s="419"/>
      <c r="E338" s="419"/>
      <c r="F338" s="23"/>
    </row>
    <row r="339" spans="1:6">
      <c r="A339" s="7"/>
      <c r="B339" s="7"/>
      <c r="C339" s="7"/>
      <c r="D339" s="7"/>
      <c r="E339" s="7"/>
    </row>
    <row r="340" spans="1:6">
      <c r="A340" s="3"/>
    </row>
    <row r="341" spans="1:6">
      <c r="A341" s="426" t="s">
        <v>558</v>
      </c>
      <c r="B341" s="425"/>
      <c r="C341" s="425"/>
      <c r="D341" s="425"/>
      <c r="E341" s="425"/>
    </row>
    <row r="342" spans="1:6">
      <c r="A342" s="418" t="s">
        <v>129</v>
      </c>
      <c r="B342" s="418"/>
      <c r="C342" s="418"/>
      <c r="D342" s="4" t="s">
        <v>131</v>
      </c>
      <c r="E342" s="4" t="s">
        <v>133</v>
      </c>
    </row>
    <row r="343" spans="1:6" hidden="1">
      <c r="A343" s="417" t="s">
        <v>134</v>
      </c>
      <c r="B343" s="417"/>
      <c r="C343" s="417"/>
      <c r="D343" s="5"/>
      <c r="E343" s="6"/>
    </row>
    <row r="344" spans="1:6">
      <c r="A344" s="4"/>
      <c r="B344" s="4"/>
      <c r="C344" s="4"/>
      <c r="D344" s="5"/>
      <c r="E344" s="6"/>
    </row>
    <row r="345" spans="1:6" hidden="1">
      <c r="A345" s="425" t="s">
        <v>135</v>
      </c>
      <c r="B345" s="425"/>
      <c r="C345" s="425"/>
      <c r="D345" s="4" t="s">
        <v>130</v>
      </c>
      <c r="E345" s="4" t="s">
        <v>132</v>
      </c>
    </row>
    <row r="346" spans="1:6" hidden="1">
      <c r="A346" s="4"/>
      <c r="D346" s="4" t="s">
        <v>131</v>
      </c>
      <c r="E346" s="4" t="s">
        <v>133</v>
      </c>
    </row>
    <row r="347" spans="1:6">
      <c r="A347" s="425" t="s">
        <v>557</v>
      </c>
      <c r="B347" s="425"/>
      <c r="C347" s="425"/>
      <c r="D347" s="425"/>
      <c r="E347" s="425"/>
    </row>
    <row r="348" spans="1:6">
      <c r="A348" s="416" t="s">
        <v>137</v>
      </c>
      <c r="B348" s="416"/>
      <c r="C348" s="416"/>
      <c r="D348" s="4" t="s">
        <v>131</v>
      </c>
      <c r="E348" s="4" t="s">
        <v>133</v>
      </c>
    </row>
  </sheetData>
  <mergeCells count="225">
    <mergeCell ref="C4:F4"/>
    <mergeCell ref="B6:E6"/>
    <mergeCell ref="B10:E10"/>
    <mergeCell ref="B11:E11"/>
    <mergeCell ref="B7:E7"/>
    <mergeCell ref="B8:E8"/>
    <mergeCell ref="B9:E9"/>
    <mergeCell ref="B18:E18"/>
    <mergeCell ref="B26:E26"/>
    <mergeCell ref="B25:E25"/>
    <mergeCell ref="B19:E19"/>
    <mergeCell ref="B23:E23"/>
    <mergeCell ref="B24:E24"/>
    <mergeCell ref="B15:E15"/>
    <mergeCell ref="B16:E16"/>
    <mergeCell ref="B12:E12"/>
    <mergeCell ref="B13:E13"/>
    <mergeCell ref="B14:E14"/>
    <mergeCell ref="B17:E17"/>
    <mergeCell ref="B45:E45"/>
    <mergeCell ref="B46:E46"/>
    <mergeCell ref="B36:E36"/>
    <mergeCell ref="B30:E30"/>
    <mergeCell ref="B29:E29"/>
    <mergeCell ref="B28:E28"/>
    <mergeCell ref="B35:E35"/>
    <mergeCell ref="B34:E34"/>
    <mergeCell ref="B33:E33"/>
    <mergeCell ref="B32:E32"/>
    <mergeCell ref="B51:E51"/>
    <mergeCell ref="B52:E52"/>
    <mergeCell ref="B53:E53"/>
    <mergeCell ref="B54:E54"/>
    <mergeCell ref="B49:E49"/>
    <mergeCell ref="B20:E20"/>
    <mergeCell ref="B21:E21"/>
    <mergeCell ref="B50:E50"/>
    <mergeCell ref="B42:E42"/>
    <mergeCell ref="B43:E43"/>
    <mergeCell ref="B22:E22"/>
    <mergeCell ref="B31:E31"/>
    <mergeCell ref="B47:E47"/>
    <mergeCell ref="B48:E48"/>
    <mergeCell ref="B37:E37"/>
    <mergeCell ref="B38:E38"/>
    <mergeCell ref="B39:E39"/>
    <mergeCell ref="B40:E40"/>
    <mergeCell ref="B41:E41"/>
    <mergeCell ref="B44:E44"/>
    <mergeCell ref="B27:E27"/>
    <mergeCell ref="B68:E68"/>
    <mergeCell ref="B55:E55"/>
    <mergeCell ref="B56:E56"/>
    <mergeCell ref="B57:E57"/>
    <mergeCell ref="B58:E58"/>
    <mergeCell ref="B61:E61"/>
    <mergeCell ref="B62:E62"/>
    <mergeCell ref="B63:E63"/>
    <mergeCell ref="B64:E64"/>
    <mergeCell ref="A329:E329"/>
    <mergeCell ref="B108:E108"/>
    <mergeCell ref="B65:E65"/>
    <mergeCell ref="B66:E66"/>
    <mergeCell ref="B59:E59"/>
    <mergeCell ref="B60:E60"/>
    <mergeCell ref="B67:E67"/>
    <mergeCell ref="B87:E87"/>
    <mergeCell ref="B88:E88"/>
    <mergeCell ref="A330:E330"/>
    <mergeCell ref="B331:E331"/>
    <mergeCell ref="B91:E91"/>
    <mergeCell ref="B92:E92"/>
    <mergeCell ref="B93:E93"/>
    <mergeCell ref="A326:E326"/>
    <mergeCell ref="A327:E327"/>
    <mergeCell ref="A328:E328"/>
    <mergeCell ref="B77:E77"/>
    <mergeCell ref="B78:E78"/>
    <mergeCell ref="B89:E89"/>
    <mergeCell ref="B90:E90"/>
    <mergeCell ref="A323:D323"/>
    <mergeCell ref="A325:E325"/>
    <mergeCell ref="B94:E94"/>
    <mergeCell ref="B103:E103"/>
    <mergeCell ref="B104:E104"/>
    <mergeCell ref="B105:E105"/>
    <mergeCell ref="B71:E71"/>
    <mergeCell ref="B72:E72"/>
    <mergeCell ref="B79:E79"/>
    <mergeCell ref="B80:E80"/>
    <mergeCell ref="B69:E69"/>
    <mergeCell ref="B70:E70"/>
    <mergeCell ref="B73:E73"/>
    <mergeCell ref="B74:E74"/>
    <mergeCell ref="B75:E75"/>
    <mergeCell ref="B76:E76"/>
    <mergeCell ref="A345:C345"/>
    <mergeCell ref="A347:E347"/>
    <mergeCell ref="B337:E338"/>
    <mergeCell ref="A341:E341"/>
    <mergeCell ref="B95:E95"/>
    <mergeCell ref="B96:E96"/>
    <mergeCell ref="B97:E97"/>
    <mergeCell ref="B98:E98"/>
    <mergeCell ref="B106:E106"/>
    <mergeCell ref="B107:E107"/>
    <mergeCell ref="A337:A338"/>
    <mergeCell ref="E332:F332"/>
    <mergeCell ref="B335:E335"/>
    <mergeCell ref="B336:D336"/>
    <mergeCell ref="B81:E81"/>
    <mergeCell ref="B82:E82"/>
    <mergeCell ref="B83:E83"/>
    <mergeCell ref="B84:E84"/>
    <mergeCell ref="B85:E85"/>
    <mergeCell ref="B86:E86"/>
    <mergeCell ref="B99:E99"/>
    <mergeCell ref="B100:E100"/>
    <mergeCell ref="B101:E101"/>
    <mergeCell ref="B102:E102"/>
    <mergeCell ref="A348:C348"/>
    <mergeCell ref="A343:C343"/>
    <mergeCell ref="A342:C342"/>
    <mergeCell ref="A332:D332"/>
    <mergeCell ref="B333:E333"/>
    <mergeCell ref="B334:E334"/>
    <mergeCell ref="B113:E113"/>
    <mergeCell ref="B114:E114"/>
    <mergeCell ref="B115:E115"/>
    <mergeCell ref="B116:E116"/>
    <mergeCell ref="B109:E109"/>
    <mergeCell ref="B110:E110"/>
    <mergeCell ref="B111:E111"/>
    <mergeCell ref="B112:E112"/>
    <mergeCell ref="B121:E121"/>
    <mergeCell ref="B122:E122"/>
    <mergeCell ref="B123:E123"/>
    <mergeCell ref="B124:E124"/>
    <mergeCell ref="B117:E117"/>
    <mergeCell ref="B118:E118"/>
    <mergeCell ref="B119:E119"/>
    <mergeCell ref="B120:E120"/>
    <mergeCell ref="B129:E129"/>
    <mergeCell ref="B130:E130"/>
    <mergeCell ref="B131:E131"/>
    <mergeCell ref="B132:E132"/>
    <mergeCell ref="B125:E125"/>
    <mergeCell ref="B126:E126"/>
    <mergeCell ref="B127:E127"/>
    <mergeCell ref="B128:E128"/>
    <mergeCell ref="B137:E137"/>
    <mergeCell ref="B138:E138"/>
    <mergeCell ref="B139:E139"/>
    <mergeCell ref="B140:E140"/>
    <mergeCell ref="B133:E133"/>
    <mergeCell ref="B134:E134"/>
    <mergeCell ref="B135:E135"/>
    <mergeCell ref="B136:E136"/>
    <mergeCell ref="B145:E145"/>
    <mergeCell ref="B146:E146"/>
    <mergeCell ref="B147:E147"/>
    <mergeCell ref="B148:E148"/>
    <mergeCell ref="B141:E141"/>
    <mergeCell ref="B142:E142"/>
    <mergeCell ref="B143:E143"/>
    <mergeCell ref="B144:E144"/>
    <mergeCell ref="B153:E153"/>
    <mergeCell ref="B154:E154"/>
    <mergeCell ref="B155:E155"/>
    <mergeCell ref="B156:E156"/>
    <mergeCell ref="B149:E149"/>
    <mergeCell ref="B150:E150"/>
    <mergeCell ref="B151:E151"/>
    <mergeCell ref="B152:E152"/>
    <mergeCell ref="B161:E161"/>
    <mergeCell ref="B162:E162"/>
    <mergeCell ref="B163:E163"/>
    <mergeCell ref="B164:E164"/>
    <mergeCell ref="B157:E157"/>
    <mergeCell ref="B158:E158"/>
    <mergeCell ref="B159:E159"/>
    <mergeCell ref="B160:E160"/>
    <mergeCell ref="B169:E169"/>
    <mergeCell ref="B170:E170"/>
    <mergeCell ref="B171:E171"/>
    <mergeCell ref="B172:E172"/>
    <mergeCell ref="B165:E165"/>
    <mergeCell ref="B166:E166"/>
    <mergeCell ref="B167:E167"/>
    <mergeCell ref="B168:E168"/>
    <mergeCell ref="B177:E177"/>
    <mergeCell ref="B178:E178"/>
    <mergeCell ref="B179:E179"/>
    <mergeCell ref="B180:E180"/>
    <mergeCell ref="B173:E173"/>
    <mergeCell ref="B174:E174"/>
    <mergeCell ref="B175:E175"/>
    <mergeCell ref="B176:E176"/>
    <mergeCell ref="B185:E185"/>
    <mergeCell ref="B186:E186"/>
    <mergeCell ref="B187:E187"/>
    <mergeCell ref="B188:E188"/>
    <mergeCell ref="B181:E181"/>
    <mergeCell ref="B182:E182"/>
    <mergeCell ref="B183:E183"/>
    <mergeCell ref="B184:E184"/>
    <mergeCell ref="B202:E202"/>
    <mergeCell ref="B203:E203"/>
    <mergeCell ref="B204:E204"/>
    <mergeCell ref="B205:E205"/>
    <mergeCell ref="B189:E189"/>
    <mergeCell ref="B190:E190"/>
    <mergeCell ref="B200:E200"/>
    <mergeCell ref="B201:E201"/>
    <mergeCell ref="B199:E199"/>
    <mergeCell ref="B206:E206"/>
    <mergeCell ref="B207:E207"/>
    <mergeCell ref="B191:E191"/>
    <mergeCell ref="B192:E192"/>
    <mergeCell ref="B193:E193"/>
    <mergeCell ref="B194:E194"/>
    <mergeCell ref="B195:E195"/>
    <mergeCell ref="B196:E196"/>
    <mergeCell ref="B197:E197"/>
    <mergeCell ref="B198:E198"/>
  </mergeCells>
  <phoneticPr fontId="26" type="noConversion"/>
  <pageMargins left="0.7" right="0.7" top="0.75" bottom="0.75" header="0.3" footer="0.3"/>
  <pageSetup paperSize="9" scale="96" orientation="portrait" horizontalDpi="180" verticalDpi="180" r:id="rId1"/>
  <headerFooter>
    <oddFooter>&amp;R23</oddFooter>
  </headerFooter>
  <rowBreaks count="2" manualBreakCount="2">
    <brk id="93" max="16383" man="1"/>
    <brk id="2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tabSelected="1" view="pageLayout" zoomScaleNormal="100" workbookViewId="0">
      <selection activeCell="K24" sqref="K24"/>
    </sheetView>
  </sheetViews>
  <sheetFormatPr defaultRowHeight="15"/>
  <cols>
    <col min="1" max="1" width="13.85546875" customWidth="1"/>
  </cols>
  <sheetData>
    <row r="2" spans="1:10">
      <c r="E2" s="11" t="s">
        <v>241</v>
      </c>
    </row>
    <row r="3" spans="1:10">
      <c r="A3" s="11" t="s">
        <v>242</v>
      </c>
    </row>
    <row r="5" spans="1:10">
      <c r="A5" s="11" t="s">
        <v>574</v>
      </c>
    </row>
    <row r="6" spans="1:10">
      <c r="A6" s="11" t="s">
        <v>246</v>
      </c>
    </row>
    <row r="8" spans="1:10">
      <c r="A8" s="11" t="s">
        <v>247</v>
      </c>
      <c r="B8" t="s">
        <v>445</v>
      </c>
    </row>
    <row r="9" spans="1:10">
      <c r="A9" s="11" t="s">
        <v>248</v>
      </c>
    </row>
    <row r="11" spans="1:10" ht="65.25" customHeight="1">
      <c r="A11" s="442" t="s">
        <v>243</v>
      </c>
      <c r="B11" s="442"/>
      <c r="C11" s="442"/>
      <c r="D11" s="442"/>
      <c r="E11" s="442"/>
      <c r="F11" s="442"/>
      <c r="G11" s="442"/>
      <c r="H11" s="442"/>
      <c r="I11" s="442"/>
    </row>
    <row r="12" spans="1:10" ht="22.5" customHeight="1">
      <c r="A12" s="391" t="s">
        <v>128</v>
      </c>
      <c r="B12" s="391"/>
      <c r="C12" s="391"/>
      <c r="D12" s="391"/>
      <c r="E12" s="391"/>
      <c r="F12" s="441" t="s">
        <v>569</v>
      </c>
      <c r="G12" s="441"/>
      <c r="H12" s="441"/>
      <c r="I12" s="441"/>
      <c r="J12" s="441"/>
    </row>
    <row r="13" spans="1:10" ht="14.25" customHeight="1">
      <c r="A13" s="441" t="s">
        <v>131</v>
      </c>
      <c r="B13" s="441"/>
      <c r="G13" s="10" t="s">
        <v>244</v>
      </c>
    </row>
    <row r="14" spans="1:10" ht="22.5" customHeight="1">
      <c r="A14" s="441" t="s">
        <v>259</v>
      </c>
      <c r="B14" s="441"/>
      <c r="C14" s="441"/>
      <c r="D14" s="441"/>
      <c r="E14" s="441"/>
      <c r="F14" s="441" t="s">
        <v>260</v>
      </c>
      <c r="G14" s="441"/>
      <c r="H14" s="441"/>
      <c r="I14" s="441"/>
      <c r="J14" s="441"/>
    </row>
    <row r="15" spans="1:10" ht="33" customHeight="1">
      <c r="A15" s="441" t="s">
        <v>245</v>
      </c>
      <c r="B15" s="441"/>
      <c r="C15" s="441"/>
      <c r="D15" s="441"/>
      <c r="E15" s="441"/>
      <c r="F15" s="441" t="s">
        <v>133</v>
      </c>
      <c r="G15" s="441"/>
      <c r="H15" s="441"/>
      <c r="I15" s="441"/>
      <c r="J15" s="441"/>
    </row>
    <row r="18" spans="2:2">
      <c r="B18" s="9"/>
    </row>
  </sheetData>
  <mergeCells count="8">
    <mergeCell ref="F15:J15"/>
    <mergeCell ref="A15:E15"/>
    <mergeCell ref="A11:I11"/>
    <mergeCell ref="A12:E12"/>
    <mergeCell ref="F12:J12"/>
    <mergeCell ref="A13:B13"/>
    <mergeCell ref="F14:J14"/>
    <mergeCell ref="A14:E14"/>
  </mergeCells>
  <phoneticPr fontId="26" type="noConversion"/>
  <hyperlinks>
    <hyperlink ref="A11" r:id="rId1" display="http://zakon5.rada.gov.ua/laws/show/2297-17"/>
  </hyperlinks>
  <pageMargins left="0.7" right="0.7" top="0.75" bottom="0.75" header="0.3" footer="0.3"/>
  <pageSetup paperSize="9" orientation="landscape" verticalDpi="0" r:id="rId2"/>
  <headerFooter>
    <oddFooter>&amp;R24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zoomScaleNormal="100" workbookViewId="0">
      <selection activeCell="P22" sqref="P22"/>
    </sheetView>
  </sheetViews>
  <sheetFormatPr defaultColWidth="6.7109375" defaultRowHeight="15"/>
  <cols>
    <col min="3" max="3" width="7.85546875" customWidth="1"/>
    <col min="4" max="4" width="7.5703125" bestFit="1" customWidth="1"/>
  </cols>
  <sheetData/>
  <phoneticPr fontId="26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1дод</vt:lpstr>
      <vt:lpstr>2-cт(2дод)</vt:lpstr>
      <vt:lpstr>3дод (5-6 стр)</vt:lpstr>
      <vt:lpstr>4дод (7-9 стр)</vt:lpstr>
      <vt:lpstr>5дод (10-12 стр)</vt:lpstr>
      <vt:lpstr>6дод (13-16 ст)</vt:lpstr>
      <vt:lpstr>7дод (17-23 стр)</vt:lpstr>
      <vt:lpstr>8дод (24 стр)</vt:lpstr>
      <vt:lpstr>0</vt:lpstr>
      <vt:lpstr>'2-cт(2дод)'!Область_печати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2016-09-06T18:14:25Z</cp:lastPrinted>
  <dcterms:created xsi:type="dcterms:W3CDTF">2006-09-28T05:33:49Z</dcterms:created>
  <dcterms:modified xsi:type="dcterms:W3CDTF">2016-09-21T07:23:51Z</dcterms:modified>
</cp:coreProperties>
</file>